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 activeTab="10"/>
  </bookViews>
  <sheets>
    <sheet name="2019_" sheetId="1" r:id="rId1"/>
    <sheet name="2030" sheetId="2" r:id="rId2"/>
    <sheet name="2040" sheetId="3" r:id="rId3"/>
    <sheet name="2050" sheetId="4" r:id="rId4"/>
    <sheet name="Effectiveness of BMPs for Sub-W" sheetId="5" r:id="rId5"/>
    <sheet name="E_of BMPs for entire watershed" sheetId="6" r:id="rId6"/>
    <sheet name="2019(%)" sheetId="7" r:id="rId7"/>
    <sheet name="2030(%)" sheetId="8" r:id="rId8"/>
    <sheet name="2040(%)" sheetId="9" r:id="rId9"/>
    <sheet name="2050(%)" sheetId="10" r:id="rId10"/>
    <sheet name="Tablur of sediment yield (Fig 6" sheetId="11" r:id="rId11"/>
  </sheets>
  <calcPr calcId="145621"/>
</workbook>
</file>

<file path=xl/calcChain.xml><?xml version="1.0" encoding="utf-8"?>
<calcChain xmlns="http://schemas.openxmlformats.org/spreadsheetml/2006/main">
  <c r="F36" i="1" l="1"/>
  <c r="E31" i="10"/>
  <c r="E30" i="10"/>
  <c r="D31" i="10"/>
  <c r="D30" i="10"/>
  <c r="C31" i="10"/>
  <c r="C30" i="10"/>
  <c r="B31" i="10"/>
  <c r="B30" i="10"/>
  <c r="E31" i="9"/>
  <c r="E30" i="9"/>
  <c r="D31" i="9"/>
  <c r="D30" i="9"/>
  <c r="C31" i="9"/>
  <c r="C30" i="9"/>
  <c r="B31" i="9"/>
  <c r="B30" i="9"/>
  <c r="E31" i="8"/>
  <c r="E30" i="8"/>
  <c r="D31" i="8"/>
  <c r="D30" i="8"/>
  <c r="C35" i="1"/>
  <c r="B4" i="5"/>
  <c r="C31" i="8"/>
  <c r="C30" i="8"/>
  <c r="B31" i="8"/>
  <c r="B30" i="8"/>
  <c r="F34" i="4" l="1"/>
  <c r="E34" i="4"/>
  <c r="D34" i="4"/>
  <c r="C34" i="4"/>
  <c r="B34" i="4"/>
  <c r="F34" i="3"/>
  <c r="E34" i="3"/>
  <c r="D34" i="3"/>
  <c r="C34" i="3"/>
  <c r="B34" i="3"/>
  <c r="F34" i="2"/>
  <c r="E34" i="2"/>
  <c r="D34" i="2"/>
  <c r="C34" i="2"/>
  <c r="B34" i="2"/>
  <c r="C37" i="1"/>
  <c r="C38" i="1"/>
  <c r="E32" i="7"/>
  <c r="E31" i="7"/>
  <c r="D32" i="7"/>
  <c r="D31" i="7"/>
  <c r="C32" i="7"/>
  <c r="C31" i="7"/>
  <c r="B32" i="7"/>
  <c r="B31" i="7"/>
  <c r="E36" i="1"/>
  <c r="D36" i="1"/>
  <c r="B36" i="1"/>
  <c r="Q5" i="5" l="1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4" i="5"/>
  <c r="J5" i="5" l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4" i="5"/>
  <c r="C4" i="5"/>
  <c r="C6" i="5"/>
  <c r="I4" i="5"/>
  <c r="F33" i="2" l="1"/>
  <c r="E33" i="2"/>
  <c r="D33" i="2"/>
  <c r="C33" i="2"/>
  <c r="F33" i="4"/>
  <c r="E33" i="4"/>
  <c r="C33" i="4"/>
  <c r="E31" i="2"/>
  <c r="D25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4" i="5"/>
  <c r="G10" i="5"/>
  <c r="G4" i="5"/>
  <c r="G5" i="5"/>
  <c r="G6" i="5"/>
  <c r="G7" i="5"/>
  <c r="G8" i="5"/>
  <c r="G9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4" i="5"/>
  <c r="E29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30" i="5"/>
  <c r="E4" i="5"/>
  <c r="B31" i="1"/>
  <c r="F35" i="1"/>
  <c r="C31" i="1"/>
  <c r="F31" i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6" i="5"/>
  <c r="D27" i="5"/>
  <c r="D28" i="5"/>
  <c r="D29" i="5"/>
  <c r="D30" i="5"/>
  <c r="C5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D35" i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C36" i="1" l="1"/>
  <c r="F32" i="1"/>
  <c r="E31" i="1"/>
  <c r="E35" i="1" s="1"/>
  <c r="D32" i="1"/>
  <c r="D31" i="1"/>
  <c r="C32" i="1"/>
  <c r="B32" i="1"/>
  <c r="C31" i="2"/>
  <c r="F31" i="2"/>
  <c r="E30" i="2"/>
  <c r="F30" i="2"/>
  <c r="D30" i="2"/>
  <c r="D31" i="2" s="1"/>
  <c r="C30" i="2"/>
  <c r="B30" i="2"/>
  <c r="F31" i="3"/>
  <c r="F30" i="3"/>
  <c r="E31" i="3"/>
  <c r="E30" i="3"/>
  <c r="D30" i="3"/>
  <c r="D31" i="3" s="1"/>
  <c r="C31" i="3"/>
  <c r="C30" i="3"/>
  <c r="B30" i="3"/>
  <c r="F31" i="4"/>
  <c r="E31" i="4"/>
  <c r="C31" i="4"/>
  <c r="B31" i="4"/>
  <c r="F30" i="4"/>
  <c r="E30" i="4"/>
  <c r="D30" i="4"/>
  <c r="D33" i="4" s="1"/>
  <c r="C30" i="4"/>
  <c r="B30" i="4"/>
  <c r="D31" i="4" l="1"/>
  <c r="F33" i="3"/>
  <c r="E33" i="3"/>
  <c r="D33" i="3"/>
  <c r="C33" i="3"/>
  <c r="B31" i="3"/>
  <c r="E32" i="1"/>
</calcChain>
</file>

<file path=xl/sharedStrings.xml><?xml version="1.0" encoding="utf-8"?>
<sst xmlns="http://schemas.openxmlformats.org/spreadsheetml/2006/main" count="80" uniqueCount="24">
  <si>
    <t>Subbasin</t>
  </si>
  <si>
    <t>Sediment_Contour</t>
  </si>
  <si>
    <t>Sediment_Filter Strip</t>
  </si>
  <si>
    <t>Sediment_Soil and Stone Bund</t>
  </si>
  <si>
    <t>Sediment_Tracing</t>
  </si>
  <si>
    <t>Original Sediment</t>
  </si>
  <si>
    <t xml:space="preserve">               </t>
  </si>
  <si>
    <t xml:space="preserve">Rank </t>
  </si>
  <si>
    <t xml:space="preserve">Cont. </t>
  </si>
  <si>
    <t>FS</t>
  </si>
  <si>
    <t>SSB</t>
  </si>
  <si>
    <t>Trac</t>
  </si>
  <si>
    <t xml:space="preserve">Sediment yield </t>
  </si>
  <si>
    <t>Cont</t>
  </si>
  <si>
    <t>TR</t>
  </si>
  <si>
    <t xml:space="preserve">Sub-watershed </t>
  </si>
  <si>
    <t xml:space="preserve">Min </t>
  </si>
  <si>
    <t xml:space="preserve">Max </t>
  </si>
  <si>
    <t xml:space="preserve">min </t>
  </si>
  <si>
    <t>max</t>
  </si>
  <si>
    <t>Max</t>
  </si>
  <si>
    <t xml:space="preserve">Baseline </t>
  </si>
  <si>
    <t>Year</t>
  </si>
  <si>
    <t>Sediment yield (t/ha/year) for different BMPs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</si>
</sst>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1" xfId="0" applyBorder="1"/>
    <xf numFmtId="2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4228326593103"/>
          <c:y val="0.19505057735551651"/>
          <c:w val="0.80032834069105485"/>
          <c:h val="0.58804711394546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'E_of BMPs for entire watershed'!$B$3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'E_of BMPs for entire watershed'!$C$2:$F$2</c:f>
              <c:strCache>
                <c:ptCount val="4"/>
                <c:pt idx="0">
                  <c:v>Cont</c:v>
                </c:pt>
                <c:pt idx="1">
                  <c:v>FS</c:v>
                </c:pt>
                <c:pt idx="2">
                  <c:v>SSB</c:v>
                </c:pt>
                <c:pt idx="3">
                  <c:v>TR</c:v>
                </c:pt>
              </c:strCache>
            </c:strRef>
          </c:cat>
          <c:val>
            <c:numRef>
              <c:f>'E_of BMPs for entire watershed'!$C$3:$F$3</c:f>
              <c:numCache>
                <c:formatCode>0.00</c:formatCode>
                <c:ptCount val="4"/>
                <c:pt idx="0">
                  <c:v>79.787221265699799</c:v>
                </c:pt>
                <c:pt idx="1">
                  <c:v>65.643823194539465</c:v>
                </c:pt>
                <c:pt idx="2">
                  <c:v>76.365610614408766</c:v>
                </c:pt>
                <c:pt idx="3">
                  <c:v>84.922329997490607</c:v>
                </c:pt>
              </c:numCache>
            </c:numRef>
          </c:val>
        </c:ser>
        <c:ser>
          <c:idx val="1"/>
          <c:order val="1"/>
          <c:tx>
            <c:strRef>
              <c:f>'E_of BMPs for entire watershed'!$B$4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'E_of BMPs for entire watershed'!$C$2:$F$2</c:f>
              <c:strCache>
                <c:ptCount val="4"/>
                <c:pt idx="0">
                  <c:v>Cont</c:v>
                </c:pt>
                <c:pt idx="1">
                  <c:v>FS</c:v>
                </c:pt>
                <c:pt idx="2">
                  <c:v>SSB</c:v>
                </c:pt>
                <c:pt idx="3">
                  <c:v>TR</c:v>
                </c:pt>
              </c:strCache>
            </c:strRef>
          </c:cat>
          <c:val>
            <c:numRef>
              <c:f>'E_of BMPs for entire watershed'!$C$4:$F$4</c:f>
              <c:numCache>
                <c:formatCode>0.00</c:formatCode>
                <c:ptCount val="4"/>
                <c:pt idx="0">
                  <c:v>74.495824651556717</c:v>
                </c:pt>
                <c:pt idx="1">
                  <c:v>59.745828010651259</c:v>
                </c:pt>
                <c:pt idx="2">
                  <c:v>72.088423651430944</c:v>
                </c:pt>
                <c:pt idx="3">
                  <c:v>75.821707005097906</c:v>
                </c:pt>
              </c:numCache>
            </c:numRef>
          </c:val>
        </c:ser>
        <c:ser>
          <c:idx val="2"/>
          <c:order val="2"/>
          <c:tx>
            <c:strRef>
              <c:f>'E_of BMPs for entire watershed'!$B$5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'E_of BMPs for entire watershed'!$C$2:$F$2</c:f>
              <c:strCache>
                <c:ptCount val="4"/>
                <c:pt idx="0">
                  <c:v>Cont</c:v>
                </c:pt>
                <c:pt idx="1">
                  <c:v>FS</c:v>
                </c:pt>
                <c:pt idx="2">
                  <c:v>SSB</c:v>
                </c:pt>
                <c:pt idx="3">
                  <c:v>TR</c:v>
                </c:pt>
              </c:strCache>
            </c:strRef>
          </c:cat>
          <c:val>
            <c:numRef>
              <c:f>'E_of BMPs for entire watershed'!$C$5:$F$5</c:f>
              <c:numCache>
                <c:formatCode>0.00</c:formatCode>
                <c:ptCount val="4"/>
                <c:pt idx="0">
                  <c:v>75.042514224982341</c:v>
                </c:pt>
                <c:pt idx="1">
                  <c:v>56.548951391744716</c:v>
                </c:pt>
                <c:pt idx="2">
                  <c:v>71.595767473691865</c:v>
                </c:pt>
                <c:pt idx="3">
                  <c:v>75.220267049463885</c:v>
                </c:pt>
              </c:numCache>
            </c:numRef>
          </c:val>
        </c:ser>
        <c:ser>
          <c:idx val="3"/>
          <c:order val="3"/>
          <c:tx>
            <c:strRef>
              <c:f>'E_of BMPs for entire watershed'!$B$6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'E_of BMPs for entire watershed'!$C$2:$F$2</c:f>
              <c:strCache>
                <c:ptCount val="4"/>
                <c:pt idx="0">
                  <c:v>Cont</c:v>
                </c:pt>
                <c:pt idx="1">
                  <c:v>FS</c:v>
                </c:pt>
                <c:pt idx="2">
                  <c:v>SSB</c:v>
                </c:pt>
                <c:pt idx="3">
                  <c:v>TR</c:v>
                </c:pt>
              </c:strCache>
            </c:strRef>
          </c:cat>
          <c:val>
            <c:numRef>
              <c:f>'E_of BMPs for entire watershed'!$C$6:$F$6</c:f>
              <c:numCache>
                <c:formatCode>0.00</c:formatCode>
                <c:ptCount val="4"/>
                <c:pt idx="0">
                  <c:v>75.864154212518088</c:v>
                </c:pt>
                <c:pt idx="1">
                  <c:v>57.745841063405393</c:v>
                </c:pt>
                <c:pt idx="2">
                  <c:v>73.070118729728065</c:v>
                </c:pt>
                <c:pt idx="3">
                  <c:v>76.317553557663572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63456"/>
        <c:axId val="196164992"/>
      </c:barChart>
      <c:catAx>
        <c:axId val="196163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6164992"/>
        <c:crosses val="autoZero"/>
        <c:auto val="1"/>
        <c:lblAlgn val="ctr"/>
        <c:lblOffset val="100"/>
        <c:noMultiLvlLbl val="0"/>
      </c:catAx>
      <c:valAx>
        <c:axId val="1961649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616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771266819583907"/>
          <c:y val="4.0253935200248739E-2"/>
          <c:w val="0.39319904452978544"/>
          <c:h val="8.2026275641164673E-2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53388675252801E-2"/>
          <c:y val="5.1400554097404488E-2"/>
          <c:w val="0.78918667724673952"/>
          <c:h val="0.69373067949839606"/>
        </c:manualLayout>
      </c:layout>
      <c:lineChart>
        <c:grouping val="standard"/>
        <c:varyColors val="0"/>
        <c:ser>
          <c:idx val="0"/>
          <c:order val="0"/>
          <c:tx>
            <c:strRef>
              <c:f>'2019(%)'!$B$3</c:f>
              <c:strCache>
                <c:ptCount val="1"/>
                <c:pt idx="0">
                  <c:v>Cont. </c:v>
                </c:pt>
              </c:strCache>
            </c:strRef>
          </c:tx>
          <c:marker>
            <c:symbol val="none"/>
          </c:marker>
          <c:cat>
            <c:numRef>
              <c:f>'2019(%)'!$A$4:$A$30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'2019(%)'!$B$4:$B$30</c:f>
              <c:numCache>
                <c:formatCode>General</c:formatCode>
                <c:ptCount val="27"/>
                <c:pt idx="0">
                  <c:v>59.881427986565896</c:v>
                </c:pt>
                <c:pt idx="1">
                  <c:v>67.736720409123322</c:v>
                </c:pt>
                <c:pt idx="2">
                  <c:v>75.461379381131252</c:v>
                </c:pt>
                <c:pt idx="3">
                  <c:v>68.240577716706525</c:v>
                </c:pt>
                <c:pt idx="4">
                  <c:v>70.44869672818831</c:v>
                </c:pt>
                <c:pt idx="5">
                  <c:v>76.459263373228339</c:v>
                </c:pt>
                <c:pt idx="6">
                  <c:v>77.24330421538248</c:v>
                </c:pt>
                <c:pt idx="7">
                  <c:v>78.778001714279455</c:v>
                </c:pt>
                <c:pt idx="8">
                  <c:v>81.414130250363272</c:v>
                </c:pt>
                <c:pt idx="9">
                  <c:v>75.571253375749677</c:v>
                </c:pt>
                <c:pt idx="10">
                  <c:v>79.368311069239468</c:v>
                </c:pt>
                <c:pt idx="11">
                  <c:v>76.542753462983953</c:v>
                </c:pt>
                <c:pt idx="12">
                  <c:v>79.82009920805217</c:v>
                </c:pt>
                <c:pt idx="13">
                  <c:v>77.399641577060947</c:v>
                </c:pt>
                <c:pt idx="14">
                  <c:v>80.057713114127324</c:v>
                </c:pt>
                <c:pt idx="15">
                  <c:v>78.508456715286741</c:v>
                </c:pt>
                <c:pt idx="16">
                  <c:v>79.205686412256512</c:v>
                </c:pt>
                <c:pt idx="17">
                  <c:v>82.199305726213098</c:v>
                </c:pt>
                <c:pt idx="18">
                  <c:v>92.323602594863601</c:v>
                </c:pt>
                <c:pt idx="19">
                  <c:v>96.856836179584747</c:v>
                </c:pt>
                <c:pt idx="20">
                  <c:v>79.351972593530292</c:v>
                </c:pt>
                <c:pt idx="21">
                  <c:v>78.118734749475507</c:v>
                </c:pt>
                <c:pt idx="22">
                  <c:v>80.828664734223963</c:v>
                </c:pt>
                <c:pt idx="23">
                  <c:v>81.18437546007452</c:v>
                </c:pt>
                <c:pt idx="24">
                  <c:v>84.396952357759289</c:v>
                </c:pt>
                <c:pt idx="25">
                  <c:v>83.08439552881606</c:v>
                </c:pt>
                <c:pt idx="26">
                  <c:v>82.353990238557898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'2019(%)'!$C$3</c:f>
              <c:strCache>
                <c:ptCount val="1"/>
                <c:pt idx="0">
                  <c:v>FS</c:v>
                </c:pt>
              </c:strCache>
            </c:strRef>
          </c:tx>
          <c:marker>
            <c:symbol val="none"/>
          </c:marker>
          <c:cat>
            <c:numRef>
              <c:f>'2019(%)'!$A$4:$A$30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'2019(%)'!$C$4:$C$30</c:f>
              <c:numCache>
                <c:formatCode>General</c:formatCode>
                <c:ptCount val="27"/>
                <c:pt idx="0">
                  <c:v>64.957465096578019</c:v>
                </c:pt>
                <c:pt idx="1">
                  <c:v>64.826145705736408</c:v>
                </c:pt>
                <c:pt idx="2">
                  <c:v>64.925407627576476</c:v>
                </c:pt>
                <c:pt idx="3">
                  <c:v>64.931772257586246</c:v>
                </c:pt>
                <c:pt idx="4">
                  <c:v>64.932336392739245</c:v>
                </c:pt>
                <c:pt idx="5">
                  <c:v>64.925796655737017</c:v>
                </c:pt>
                <c:pt idx="6">
                  <c:v>64.924785441894358</c:v>
                </c:pt>
                <c:pt idx="7">
                  <c:v>64.925776741916437</c:v>
                </c:pt>
                <c:pt idx="8">
                  <c:v>64.925241918489732</c:v>
                </c:pt>
                <c:pt idx="9">
                  <c:v>64.926548086521109</c:v>
                </c:pt>
                <c:pt idx="10">
                  <c:v>64.925716436355884</c:v>
                </c:pt>
                <c:pt idx="11">
                  <c:v>64.924441933419416</c:v>
                </c:pt>
                <c:pt idx="12">
                  <c:v>64.925611860410413</c:v>
                </c:pt>
                <c:pt idx="13">
                  <c:v>56.340501792114658</c:v>
                </c:pt>
                <c:pt idx="14">
                  <c:v>64.92862782522063</c:v>
                </c:pt>
                <c:pt idx="15">
                  <c:v>64.926443279264163</c:v>
                </c:pt>
                <c:pt idx="16">
                  <c:v>64.927049557610289</c:v>
                </c:pt>
                <c:pt idx="17">
                  <c:v>64.925147167304132</c:v>
                </c:pt>
                <c:pt idx="18">
                  <c:v>85.704478805651831</c:v>
                </c:pt>
                <c:pt idx="19">
                  <c:v>92.743972882658454</c:v>
                </c:pt>
                <c:pt idx="20">
                  <c:v>64.92500518194656</c:v>
                </c:pt>
                <c:pt idx="21">
                  <c:v>65.203451357702505</c:v>
                </c:pt>
                <c:pt idx="22">
                  <c:v>64.926890321686969</c:v>
                </c:pt>
                <c:pt idx="23">
                  <c:v>64.925234462963118</c:v>
                </c:pt>
                <c:pt idx="24">
                  <c:v>64.923476100240364</c:v>
                </c:pt>
                <c:pt idx="25">
                  <c:v>64.912945412823291</c:v>
                </c:pt>
                <c:pt idx="26">
                  <c:v>60.0560610466908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'2019(%)'!$D$3</c:f>
              <c:strCache>
                <c:ptCount val="1"/>
                <c:pt idx="0">
                  <c:v>SSB</c:v>
                </c:pt>
              </c:strCache>
            </c:strRef>
          </c:tx>
          <c:marker>
            <c:symbol val="none"/>
          </c:marker>
          <c:cat>
            <c:numRef>
              <c:f>'2019(%)'!$A$4:$A$30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'2019(%)'!$D$4:$D$30</c:f>
              <c:numCache>
                <c:formatCode>General</c:formatCode>
                <c:ptCount val="27"/>
                <c:pt idx="0">
                  <c:v>84.08394183346131</c:v>
                </c:pt>
                <c:pt idx="1">
                  <c:v>57.459146746053108</c:v>
                </c:pt>
                <c:pt idx="2">
                  <c:v>82.200448816100334</c:v>
                </c:pt>
                <c:pt idx="3">
                  <c:v>19.705108125527929</c:v>
                </c:pt>
                <c:pt idx="4">
                  <c:v>80.17622020565932</c:v>
                </c:pt>
                <c:pt idx="5">
                  <c:v>72.120559594525474</c:v>
                </c:pt>
                <c:pt idx="6">
                  <c:v>84.866936127151789</c:v>
                </c:pt>
                <c:pt idx="7">
                  <c:v>89.942799707478585</c:v>
                </c:pt>
                <c:pt idx="8">
                  <c:v>88.340633651631805</c:v>
                </c:pt>
                <c:pt idx="9">
                  <c:v>63.626238917046528</c:v>
                </c:pt>
                <c:pt idx="10">
                  <c:v>74.582563006045831</c:v>
                </c:pt>
                <c:pt idx="11">
                  <c:v>71.172594189260508</c:v>
                </c:pt>
                <c:pt idx="12">
                  <c:v>57.69488499701859</c:v>
                </c:pt>
                <c:pt idx="13">
                  <c:v>51.638724372698036</c:v>
                </c:pt>
                <c:pt idx="14">
                  <c:v>49.100844794961148</c:v>
                </c:pt>
                <c:pt idx="15">
                  <c:v>79.233841102840117</c:v>
                </c:pt>
                <c:pt idx="16">
                  <c:v>56.026049526869585</c:v>
                </c:pt>
                <c:pt idx="17">
                  <c:v>93.280662768205957</c:v>
                </c:pt>
                <c:pt idx="18">
                  <c:v>77.532657957877916</c:v>
                </c:pt>
                <c:pt idx="19">
                  <c:v>91.533326583952075</c:v>
                </c:pt>
                <c:pt idx="20">
                  <c:v>32.406461098341111</c:v>
                </c:pt>
                <c:pt idx="21">
                  <c:v>15.068755371914479</c:v>
                </c:pt>
                <c:pt idx="22">
                  <c:v>40.441410473222305</c:v>
                </c:pt>
                <c:pt idx="23">
                  <c:v>78.176340826549378</c:v>
                </c:pt>
                <c:pt idx="24">
                  <c:v>83.450503613611716</c:v>
                </c:pt>
                <c:pt idx="25">
                  <c:v>55.514596843634962</c:v>
                </c:pt>
                <c:pt idx="26">
                  <c:v>76.376790816317722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'2019(%)'!$E$3</c:f>
              <c:strCache>
                <c:ptCount val="1"/>
                <c:pt idx="0">
                  <c:v>Trac</c:v>
                </c:pt>
              </c:strCache>
            </c:strRef>
          </c:tx>
          <c:marker>
            <c:symbol val="none"/>
          </c:marker>
          <c:cat>
            <c:numRef>
              <c:f>'2019(%)'!$A$4:$A$30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'2019(%)'!$E$4:$E$30</c:f>
              <c:numCache>
                <c:formatCode>General</c:formatCode>
                <c:ptCount val="27"/>
                <c:pt idx="0">
                  <c:v>91.103331588960415</c:v>
                </c:pt>
                <c:pt idx="1">
                  <c:v>57.770207030859062</c:v>
                </c:pt>
                <c:pt idx="2">
                  <c:v>90.364731740377096</c:v>
                </c:pt>
                <c:pt idx="3">
                  <c:v>35.574108377051857</c:v>
                </c:pt>
                <c:pt idx="4">
                  <c:v>89.303821206330809</c:v>
                </c:pt>
                <c:pt idx="5">
                  <c:v>84.927904354611272</c:v>
                </c:pt>
                <c:pt idx="6">
                  <c:v>91.807755352449576</c:v>
                </c:pt>
                <c:pt idx="7">
                  <c:v>94.564451700950841</c:v>
                </c:pt>
                <c:pt idx="8">
                  <c:v>93.661661638537282</c:v>
                </c:pt>
                <c:pt idx="9">
                  <c:v>80.27694617721059</c:v>
                </c:pt>
                <c:pt idx="10">
                  <c:v>86.214716248187983</c:v>
                </c:pt>
                <c:pt idx="11">
                  <c:v>74.800406783837104</c:v>
                </c:pt>
                <c:pt idx="12">
                  <c:v>77.04476759482435</c:v>
                </c:pt>
                <c:pt idx="13">
                  <c:v>73.741519908731291</c:v>
                </c:pt>
                <c:pt idx="14">
                  <c:v>43.006112469351557</c:v>
                </c:pt>
                <c:pt idx="15">
                  <c:v>88.731676277466192</c:v>
                </c:pt>
                <c:pt idx="16">
                  <c:v>59.865140960068928</c:v>
                </c:pt>
                <c:pt idx="17">
                  <c:v>96.36127063766385</c:v>
                </c:pt>
                <c:pt idx="18">
                  <c:v>87.797031902603749</c:v>
                </c:pt>
                <c:pt idx="19">
                  <c:v>88.894700691769245</c:v>
                </c:pt>
                <c:pt idx="20">
                  <c:v>45.489396890278186</c:v>
                </c:pt>
                <c:pt idx="21">
                  <c:v>40.491896295711662</c:v>
                </c:pt>
                <c:pt idx="22">
                  <c:v>67.586561141993613</c:v>
                </c:pt>
                <c:pt idx="23">
                  <c:v>88.168480961633193</c:v>
                </c:pt>
                <c:pt idx="24">
                  <c:v>91.012606610243139</c:v>
                </c:pt>
                <c:pt idx="25">
                  <c:v>3.0946903012412443</c:v>
                </c:pt>
                <c:pt idx="26">
                  <c:v>87.145904034315521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21568"/>
        <c:axId val="196227456"/>
      </c:lineChart>
      <c:catAx>
        <c:axId val="19622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227456"/>
        <c:crosses val="autoZero"/>
        <c:auto val="1"/>
        <c:lblAlgn val="ctr"/>
        <c:lblOffset val="100"/>
        <c:noMultiLvlLbl val="0"/>
      </c:catAx>
      <c:valAx>
        <c:axId val="19622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221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884799950464906E-2"/>
          <c:y val="5.1400554097404488E-2"/>
          <c:w val="0.81305208408581953"/>
          <c:h val="0.84650845727617385"/>
        </c:manualLayout>
      </c:layout>
      <c:lineChart>
        <c:grouping val="standard"/>
        <c:varyColors val="0"/>
        <c:ser>
          <c:idx val="0"/>
          <c:order val="0"/>
          <c:tx>
            <c:strRef>
              <c:f>'2030(%)'!$B$2</c:f>
              <c:strCache>
                <c:ptCount val="1"/>
                <c:pt idx="0">
                  <c:v>Cont. </c:v>
                </c:pt>
              </c:strCache>
            </c:strRef>
          </c:tx>
          <c:marker>
            <c:symbol val="none"/>
          </c:marker>
          <c:cat>
            <c:numRef>
              <c:f>'2030(%)'!$A$3:$A$29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'2030(%)'!$B$3:$B$29</c:f>
              <c:numCache>
                <c:formatCode>General</c:formatCode>
                <c:ptCount val="27"/>
                <c:pt idx="0">
                  <c:v>53.285365191420084</c:v>
                </c:pt>
                <c:pt idx="1">
                  <c:v>62.40230357877418</c:v>
                </c:pt>
                <c:pt idx="2">
                  <c:v>74.626849292108602</c:v>
                </c:pt>
                <c:pt idx="3">
                  <c:v>64.154457412465931</c:v>
                </c:pt>
                <c:pt idx="4">
                  <c:v>76.30089130451735</c:v>
                </c:pt>
                <c:pt idx="5">
                  <c:v>76.552618240165387</c:v>
                </c:pt>
                <c:pt idx="6">
                  <c:v>73.738661758906247</c:v>
                </c:pt>
                <c:pt idx="7">
                  <c:v>77.839230550211241</c:v>
                </c:pt>
                <c:pt idx="8">
                  <c:v>78.117768341050706</c:v>
                </c:pt>
                <c:pt idx="9">
                  <c:v>73.968046801089187</c:v>
                </c:pt>
                <c:pt idx="10">
                  <c:v>75.680629609130534</c:v>
                </c:pt>
                <c:pt idx="11">
                  <c:v>72.73667295685577</c:v>
                </c:pt>
                <c:pt idx="12">
                  <c:v>76.788695791893019</c:v>
                </c:pt>
                <c:pt idx="13">
                  <c:v>79.066628675974371</c:v>
                </c:pt>
                <c:pt idx="14">
                  <c:v>82.143817204301072</c:v>
                </c:pt>
                <c:pt idx="15">
                  <c:v>77.160894065498795</c:v>
                </c:pt>
                <c:pt idx="16">
                  <c:v>77.772829233585156</c:v>
                </c:pt>
                <c:pt idx="17">
                  <c:v>19.148387096774204</c:v>
                </c:pt>
                <c:pt idx="18">
                  <c:v>90.58695124909049</c:v>
                </c:pt>
                <c:pt idx="19">
                  <c:v>94.898507863960219</c:v>
                </c:pt>
                <c:pt idx="20">
                  <c:v>75.84901710385833</c:v>
                </c:pt>
                <c:pt idx="21">
                  <c:v>86.073082861554283</c:v>
                </c:pt>
                <c:pt idx="22">
                  <c:v>77.541801886566773</c:v>
                </c:pt>
                <c:pt idx="23">
                  <c:v>78.382749813257519</c:v>
                </c:pt>
                <c:pt idx="24">
                  <c:v>78.76838067009605</c:v>
                </c:pt>
                <c:pt idx="25">
                  <c:v>77.488188976377984</c:v>
                </c:pt>
                <c:pt idx="26">
                  <c:v>80.693003637972879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'2030(%)'!$C$2</c:f>
              <c:strCache>
                <c:ptCount val="1"/>
                <c:pt idx="0">
                  <c:v>FS</c:v>
                </c:pt>
              </c:strCache>
            </c:strRef>
          </c:tx>
          <c:marker>
            <c:symbol val="none"/>
          </c:marker>
          <c:cat>
            <c:numRef>
              <c:f>'2030(%)'!$A$3:$A$29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'2030(%)'!$C$3:$C$29</c:f>
              <c:numCache>
                <c:formatCode>General</c:formatCode>
                <c:ptCount val="27"/>
                <c:pt idx="0">
                  <c:v>59.199927595257535</c:v>
                </c:pt>
                <c:pt idx="1">
                  <c:v>59.132044426162082</c:v>
                </c:pt>
                <c:pt idx="2">
                  <c:v>59.163978797677068</c:v>
                </c:pt>
                <c:pt idx="3">
                  <c:v>59.32455922522977</c:v>
                </c:pt>
                <c:pt idx="4">
                  <c:v>59.163164092046898</c:v>
                </c:pt>
                <c:pt idx="5">
                  <c:v>59.163095176307039</c:v>
                </c:pt>
                <c:pt idx="6">
                  <c:v>59.163197639600888</c:v>
                </c:pt>
                <c:pt idx="7">
                  <c:v>59.163137772525836</c:v>
                </c:pt>
                <c:pt idx="8">
                  <c:v>59.163354346705589</c:v>
                </c:pt>
                <c:pt idx="9">
                  <c:v>59.163247880677773</c:v>
                </c:pt>
                <c:pt idx="10">
                  <c:v>59.163603689650834</c:v>
                </c:pt>
                <c:pt idx="11">
                  <c:v>59.16371436980328</c:v>
                </c:pt>
                <c:pt idx="12">
                  <c:v>59.163361921417334</c:v>
                </c:pt>
                <c:pt idx="13">
                  <c:v>59.172502736829458</c:v>
                </c:pt>
                <c:pt idx="14">
                  <c:v>68.429099462365585</c:v>
                </c:pt>
                <c:pt idx="15">
                  <c:v>59.164249954809442</c:v>
                </c:pt>
                <c:pt idx="16">
                  <c:v>62.462455938343545</c:v>
                </c:pt>
                <c:pt idx="17">
                  <c:v>28.785376506977457</c:v>
                </c:pt>
                <c:pt idx="18">
                  <c:v>82.232395504891258</c:v>
                </c:pt>
                <c:pt idx="19">
                  <c:v>89.776851727382734</c:v>
                </c:pt>
                <c:pt idx="20">
                  <c:v>59.162601796219192</c:v>
                </c:pt>
                <c:pt idx="21">
                  <c:v>74.82243952650542</c:v>
                </c:pt>
                <c:pt idx="22">
                  <c:v>59.165317790021739</c:v>
                </c:pt>
                <c:pt idx="23">
                  <c:v>59.1634840124335</c:v>
                </c:pt>
                <c:pt idx="24">
                  <c:v>68.81140639216072</c:v>
                </c:pt>
                <c:pt idx="25">
                  <c:v>59.183070866141698</c:v>
                </c:pt>
                <c:pt idx="26">
                  <c:v>76.073787197672615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'2030(%)'!$D$2</c:f>
              <c:strCache>
                <c:ptCount val="1"/>
                <c:pt idx="0">
                  <c:v>SSB</c:v>
                </c:pt>
              </c:strCache>
            </c:strRef>
          </c:tx>
          <c:marker>
            <c:symbol val="none"/>
          </c:marker>
          <c:cat>
            <c:numRef>
              <c:f>'2030(%)'!$A$3:$A$29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'2030(%)'!$D$3:$D$29</c:f>
              <c:numCache>
                <c:formatCode>General</c:formatCode>
                <c:ptCount val="27"/>
                <c:pt idx="0">
                  <c:v>81.468911213684535</c:v>
                </c:pt>
                <c:pt idx="1">
                  <c:v>9.6462361168243351</c:v>
                </c:pt>
                <c:pt idx="2">
                  <c:v>84.74713745693839</c:v>
                </c:pt>
                <c:pt idx="3">
                  <c:v>6.3311930803725156</c:v>
                </c:pt>
                <c:pt idx="4">
                  <c:v>77.646815711289079</c:v>
                </c:pt>
                <c:pt idx="5">
                  <c:v>83.202933904330067</c:v>
                </c:pt>
                <c:pt idx="6">
                  <c:v>82.694886288944389</c:v>
                </c:pt>
                <c:pt idx="7">
                  <c:v>92.310192675151356</c:v>
                </c:pt>
                <c:pt idx="8">
                  <c:v>88.126114740345045</c:v>
                </c:pt>
                <c:pt idx="9">
                  <c:v>64.694366295838819</c:v>
                </c:pt>
                <c:pt idx="10">
                  <c:v>71.52818513953514</c:v>
                </c:pt>
                <c:pt idx="11">
                  <c:v>46.581814690713117</c:v>
                </c:pt>
                <c:pt idx="12">
                  <c:v>47.558291980355484</c:v>
                </c:pt>
                <c:pt idx="13">
                  <c:v>23.55964815888095</c:v>
                </c:pt>
                <c:pt idx="14">
                  <c:v>77.394388593570739</c:v>
                </c:pt>
                <c:pt idx="15">
                  <c:v>81.614815426087901</c:v>
                </c:pt>
                <c:pt idx="16">
                  <c:v>40.538561922329869</c:v>
                </c:pt>
                <c:pt idx="17">
                  <c:v>65.106989247311816</c:v>
                </c:pt>
                <c:pt idx="18">
                  <c:v>71.610679925620516</c:v>
                </c:pt>
                <c:pt idx="19">
                  <c:v>87.2845276735315</c:v>
                </c:pt>
                <c:pt idx="20">
                  <c:v>25.128762610918308</c:v>
                </c:pt>
                <c:pt idx="21">
                  <c:v>53.147257193591074</c:v>
                </c:pt>
                <c:pt idx="22">
                  <c:v>35.48356231012729</c:v>
                </c:pt>
                <c:pt idx="23">
                  <c:v>72.558040770101911</c:v>
                </c:pt>
                <c:pt idx="24">
                  <c:v>66.715066395597233</c:v>
                </c:pt>
                <c:pt idx="25">
                  <c:v>19.136378310604456</c:v>
                </c:pt>
                <c:pt idx="26">
                  <c:v>63.85292623579155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'2030(%)'!$E$2</c:f>
              <c:strCache>
                <c:ptCount val="1"/>
                <c:pt idx="0">
                  <c:v>Trac</c:v>
                </c:pt>
              </c:strCache>
            </c:strRef>
          </c:tx>
          <c:marker>
            <c:symbol val="none"/>
          </c:marker>
          <c:cat>
            <c:numRef>
              <c:f>'2030(%)'!$A$3:$A$29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'2030(%)'!$E$3:$E$29</c:f>
              <c:numCache>
                <c:formatCode>General</c:formatCode>
                <c:ptCount val="27"/>
                <c:pt idx="0">
                  <c:v>84.288170875192364</c:v>
                </c:pt>
                <c:pt idx="1">
                  <c:v>24.023035787741691</c:v>
                </c:pt>
                <c:pt idx="2">
                  <c:v>87.163775274531773</c:v>
                </c:pt>
                <c:pt idx="3">
                  <c:v>14.206923313083371</c:v>
                </c:pt>
                <c:pt idx="4">
                  <c:v>81.199167180031012</c:v>
                </c:pt>
                <c:pt idx="5">
                  <c:v>85.856677315799985</c:v>
                </c:pt>
                <c:pt idx="6">
                  <c:v>85.451995968625369</c:v>
                </c:pt>
                <c:pt idx="7">
                  <c:v>93.524719265704746</c:v>
                </c:pt>
                <c:pt idx="8">
                  <c:v>89.962646088946315</c:v>
                </c:pt>
                <c:pt idx="9">
                  <c:v>70.204382370856791</c:v>
                </c:pt>
                <c:pt idx="10">
                  <c:v>75.985248021774638</c:v>
                </c:pt>
                <c:pt idx="11">
                  <c:v>54.841740624916341</c:v>
                </c:pt>
                <c:pt idx="12">
                  <c:v>55.740243530422674</c:v>
                </c:pt>
                <c:pt idx="13">
                  <c:v>58.337627553929465</c:v>
                </c:pt>
                <c:pt idx="14">
                  <c:v>7.7352150537634259</c:v>
                </c:pt>
                <c:pt idx="15">
                  <c:v>84.503277297055149</c:v>
                </c:pt>
                <c:pt idx="16">
                  <c:v>35.433175643748292</c:v>
                </c:pt>
                <c:pt idx="17">
                  <c:v>70.627240143369164</c:v>
                </c:pt>
                <c:pt idx="18">
                  <c:v>75.99967661088202</c:v>
                </c:pt>
                <c:pt idx="19">
                  <c:v>75.468338840458912</c:v>
                </c:pt>
                <c:pt idx="20">
                  <c:v>43.146641062568925</c:v>
                </c:pt>
                <c:pt idx="21">
                  <c:v>82.631428044667516</c:v>
                </c:pt>
                <c:pt idx="22">
                  <c:v>45.591764809070824</c:v>
                </c:pt>
                <c:pt idx="23">
                  <c:v>76.898749427724638</c:v>
                </c:pt>
                <c:pt idx="24">
                  <c:v>68.746229060441706</c:v>
                </c:pt>
                <c:pt idx="25">
                  <c:v>63.963149964147526</c:v>
                </c:pt>
                <c:pt idx="26">
                  <c:v>80.143616790004813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92192"/>
        <c:axId val="196002176"/>
      </c:lineChart>
      <c:catAx>
        <c:axId val="19599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002176"/>
        <c:crosses val="autoZero"/>
        <c:auto val="1"/>
        <c:lblAlgn val="ctr"/>
        <c:lblOffset val="100"/>
        <c:noMultiLvlLbl val="0"/>
      </c:catAx>
      <c:valAx>
        <c:axId val="19600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992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06936219749391E-2"/>
          <c:y val="0.19028944298629338"/>
          <c:w val="0.84601850113779675"/>
          <c:h val="0.69373067949839606"/>
        </c:manualLayout>
      </c:layout>
      <c:lineChart>
        <c:grouping val="standard"/>
        <c:varyColors val="0"/>
        <c:ser>
          <c:idx val="0"/>
          <c:order val="0"/>
          <c:tx>
            <c:strRef>
              <c:f>'2040(%)'!$B$2</c:f>
              <c:strCache>
                <c:ptCount val="1"/>
                <c:pt idx="0">
                  <c:v>Cont. </c:v>
                </c:pt>
              </c:strCache>
            </c:strRef>
          </c:tx>
          <c:marker>
            <c:symbol val="none"/>
          </c:marker>
          <c:cat>
            <c:numRef>
              <c:f>'2040(%)'!$A$3:$A$29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'2040(%)'!$B$3:$B$29</c:f>
              <c:numCache>
                <c:formatCode>General</c:formatCode>
                <c:ptCount val="27"/>
                <c:pt idx="0">
                  <c:v>53.289890487826987</c:v>
                </c:pt>
                <c:pt idx="1">
                  <c:v>72.213898217514853</c:v>
                </c:pt>
                <c:pt idx="2">
                  <c:v>75.729705132088355</c:v>
                </c:pt>
                <c:pt idx="3">
                  <c:v>81.987370907622719</c:v>
                </c:pt>
                <c:pt idx="4">
                  <c:v>76.500678234709497</c:v>
                </c:pt>
                <c:pt idx="5">
                  <c:v>76.548625857500411</c:v>
                </c:pt>
                <c:pt idx="6">
                  <c:v>73.754758060932801</c:v>
                </c:pt>
                <c:pt idx="7">
                  <c:v>78.048867627251241</c:v>
                </c:pt>
                <c:pt idx="8">
                  <c:v>78.118044487691833</c:v>
                </c:pt>
                <c:pt idx="9">
                  <c:v>71.817077672850871</c:v>
                </c:pt>
                <c:pt idx="10">
                  <c:v>75.688186676759599</c:v>
                </c:pt>
                <c:pt idx="11">
                  <c:v>72.755622947466065</c:v>
                </c:pt>
                <c:pt idx="12">
                  <c:v>77.183026863825688</c:v>
                </c:pt>
                <c:pt idx="13">
                  <c:v>82.075012800819238</c:v>
                </c:pt>
                <c:pt idx="14">
                  <c:v>85.559907834101367</c:v>
                </c:pt>
                <c:pt idx="15">
                  <c:v>77.425275804732195</c:v>
                </c:pt>
                <c:pt idx="16">
                  <c:v>80.448560255481354</c:v>
                </c:pt>
                <c:pt idx="17">
                  <c:v>24.173428326406775</c:v>
                </c:pt>
                <c:pt idx="18">
                  <c:v>88.804955570537302</c:v>
                </c:pt>
                <c:pt idx="19">
                  <c:v>94.467476769120807</c:v>
                </c:pt>
                <c:pt idx="20">
                  <c:v>75.730154946364721</c:v>
                </c:pt>
                <c:pt idx="21">
                  <c:v>86.953319215541882</c:v>
                </c:pt>
                <c:pt idx="22">
                  <c:v>77.449443348365278</c:v>
                </c:pt>
                <c:pt idx="23">
                  <c:v>78.418105558384966</c:v>
                </c:pt>
                <c:pt idx="24">
                  <c:v>83.44092673307992</c:v>
                </c:pt>
                <c:pt idx="25">
                  <c:v>76.649113082039932</c:v>
                </c:pt>
                <c:pt idx="26">
                  <c:v>81.422442945997417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'2040(%)'!$C$2</c:f>
              <c:strCache>
                <c:ptCount val="1"/>
                <c:pt idx="0">
                  <c:v>FS</c:v>
                </c:pt>
              </c:strCache>
            </c:strRef>
          </c:tx>
          <c:marker>
            <c:symbol val="none"/>
          </c:marker>
          <c:cat>
            <c:numRef>
              <c:f>'2040(%)'!$A$3:$A$29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'2040(%)'!$C$3:$C$29</c:f>
              <c:numCache>
                <c:formatCode>General</c:formatCode>
                <c:ptCount val="27"/>
                <c:pt idx="0">
                  <c:v>59.199927595257535</c:v>
                </c:pt>
                <c:pt idx="1">
                  <c:v>59.155257039524663</c:v>
                </c:pt>
                <c:pt idx="2">
                  <c:v>59.162782418459464</c:v>
                </c:pt>
                <c:pt idx="3">
                  <c:v>73.236851075665911</c:v>
                </c:pt>
                <c:pt idx="4">
                  <c:v>59.162548013645264</c:v>
                </c:pt>
                <c:pt idx="5">
                  <c:v>59.16286235320753</c:v>
                </c:pt>
                <c:pt idx="6">
                  <c:v>59.162581275826817</c:v>
                </c:pt>
                <c:pt idx="7">
                  <c:v>59.162948063408578</c:v>
                </c:pt>
                <c:pt idx="8">
                  <c:v>59.163814971930293</c:v>
                </c:pt>
                <c:pt idx="9">
                  <c:v>59.163482815943937</c:v>
                </c:pt>
                <c:pt idx="10">
                  <c:v>59.162848253998945</c:v>
                </c:pt>
                <c:pt idx="11">
                  <c:v>59.164041869740323</c:v>
                </c:pt>
                <c:pt idx="12">
                  <c:v>59.162938105891143</c:v>
                </c:pt>
                <c:pt idx="13">
                  <c:v>65.016641065028182</c:v>
                </c:pt>
                <c:pt idx="14">
                  <c:v>74.71198156682027</c:v>
                </c:pt>
                <c:pt idx="15">
                  <c:v>59.163800879713769</c:v>
                </c:pt>
                <c:pt idx="16">
                  <c:v>67.051560103222627</c:v>
                </c:pt>
                <c:pt idx="17">
                  <c:v>14.314783416971247</c:v>
                </c:pt>
                <c:pt idx="18">
                  <c:v>78.785365321004193</c:v>
                </c:pt>
                <c:pt idx="19">
                  <c:v>89.586847748391747</c:v>
                </c:pt>
                <c:pt idx="20">
                  <c:v>59.164719904648329</c:v>
                </c:pt>
                <c:pt idx="21">
                  <c:v>75.941441856182763</c:v>
                </c:pt>
                <c:pt idx="22">
                  <c:v>59.164494081172457</c:v>
                </c:pt>
                <c:pt idx="23">
                  <c:v>59.163597015325415</c:v>
                </c:pt>
                <c:pt idx="24">
                  <c:v>80.087892392979185</c:v>
                </c:pt>
                <c:pt idx="25">
                  <c:v>59.157889874353287</c:v>
                </c:pt>
                <c:pt idx="26">
                  <c:v>69.920021266673217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'2040(%)'!$D$2</c:f>
              <c:strCache>
                <c:ptCount val="1"/>
                <c:pt idx="0">
                  <c:v>SSB</c:v>
                </c:pt>
              </c:strCache>
            </c:strRef>
          </c:tx>
          <c:marker>
            <c:symbol val="none"/>
          </c:marker>
          <c:cat>
            <c:numRef>
              <c:f>'2040(%)'!$A$3:$A$29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'2040(%)'!$D$3:$D$29</c:f>
              <c:numCache>
                <c:formatCode>General</c:formatCode>
                <c:ptCount val="27"/>
                <c:pt idx="0">
                  <c:v>81.468911213684535</c:v>
                </c:pt>
                <c:pt idx="1">
                  <c:v>29.173340222164818</c:v>
                </c:pt>
                <c:pt idx="2">
                  <c:v>86.316799618728794</c:v>
                </c:pt>
                <c:pt idx="3">
                  <c:v>30.029278561892113</c:v>
                </c:pt>
                <c:pt idx="4">
                  <c:v>70.437192779822183</c:v>
                </c:pt>
                <c:pt idx="5">
                  <c:v>78.118134642098738</c:v>
                </c:pt>
                <c:pt idx="6">
                  <c:v>74.407482559947866</c:v>
                </c:pt>
                <c:pt idx="7">
                  <c:v>91.94459430008682</c:v>
                </c:pt>
                <c:pt idx="8">
                  <c:v>86.435630279919579</c:v>
                </c:pt>
                <c:pt idx="9">
                  <c:v>51.889558061859532</c:v>
                </c:pt>
                <c:pt idx="10">
                  <c:v>72.451729626855865</c:v>
                </c:pt>
                <c:pt idx="11">
                  <c:v>46.451331814412683</c:v>
                </c:pt>
                <c:pt idx="12">
                  <c:v>54.859178625343297</c:v>
                </c:pt>
                <c:pt idx="13">
                  <c:v>34.172145650008559</c:v>
                </c:pt>
                <c:pt idx="14">
                  <c:v>56.890758916338349</c:v>
                </c:pt>
                <c:pt idx="15">
                  <c:v>82.924795120223479</c:v>
                </c:pt>
                <c:pt idx="16">
                  <c:v>34.086485263593204</c:v>
                </c:pt>
                <c:pt idx="17">
                  <c:v>67.211722409129905</c:v>
                </c:pt>
                <c:pt idx="18">
                  <c:v>69.818312344993757</c:v>
                </c:pt>
                <c:pt idx="19">
                  <c:v>77.075044621454907</c:v>
                </c:pt>
                <c:pt idx="20">
                  <c:v>11.933559042142328</c:v>
                </c:pt>
                <c:pt idx="21">
                  <c:v>52.612614274535574</c:v>
                </c:pt>
                <c:pt idx="22">
                  <c:v>41.675327649379881</c:v>
                </c:pt>
                <c:pt idx="23">
                  <c:v>73.550162876099861</c:v>
                </c:pt>
                <c:pt idx="24">
                  <c:v>68.21371086052514</c:v>
                </c:pt>
                <c:pt idx="25">
                  <c:v>6.8811903681339803</c:v>
                </c:pt>
                <c:pt idx="26">
                  <c:v>85.001647228642227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'2040(%)'!$E$2</c:f>
              <c:strCache>
                <c:ptCount val="1"/>
                <c:pt idx="0">
                  <c:v>Trac</c:v>
                </c:pt>
              </c:strCache>
            </c:strRef>
          </c:tx>
          <c:marker>
            <c:symbol val="none"/>
          </c:marker>
          <c:cat>
            <c:numRef>
              <c:f>'2040(%)'!$A$3:$A$29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'2040(%)'!$E$3:$E$29</c:f>
              <c:numCache>
                <c:formatCode>General</c:formatCode>
                <c:ptCount val="27"/>
                <c:pt idx="0">
                  <c:v>84.292696171599275</c:v>
                </c:pt>
                <c:pt idx="1">
                  <c:v>40.501162490312538</c:v>
                </c:pt>
                <c:pt idx="2">
                  <c:v>88.484418267139617</c:v>
                </c:pt>
                <c:pt idx="3">
                  <c:v>41.022321117310504</c:v>
                </c:pt>
                <c:pt idx="4">
                  <c:v>75.133128743721286</c:v>
                </c:pt>
                <c:pt idx="5">
                  <c:v>81.559839912857754</c:v>
                </c:pt>
                <c:pt idx="6">
                  <c:v>78.466164077195387</c:v>
                </c:pt>
                <c:pt idx="7">
                  <c:v>93.216719840609159</c:v>
                </c:pt>
                <c:pt idx="8">
                  <c:v>88.536751437968903</c:v>
                </c:pt>
                <c:pt idx="9">
                  <c:v>59.351455615045687</c:v>
                </c:pt>
                <c:pt idx="10">
                  <c:v>76.761771313990295</c:v>
                </c:pt>
                <c:pt idx="11">
                  <c:v>54.729241200749009</c:v>
                </c:pt>
                <c:pt idx="12">
                  <c:v>61.927529510194447</c:v>
                </c:pt>
                <c:pt idx="13">
                  <c:v>63.944291067315255</c:v>
                </c:pt>
                <c:pt idx="14">
                  <c:v>47.106285756172056</c:v>
                </c:pt>
                <c:pt idx="15">
                  <c:v>85.616453891799765</c:v>
                </c:pt>
                <c:pt idx="16">
                  <c:v>44.18316168029348</c:v>
                </c:pt>
                <c:pt idx="17">
                  <c:v>72.399564615080138</c:v>
                </c:pt>
                <c:pt idx="18">
                  <c:v>74.474451809221108</c:v>
                </c:pt>
                <c:pt idx="19">
                  <c:v>91.826687789952871</c:v>
                </c:pt>
                <c:pt idx="20">
                  <c:v>4.6469606674611903</c:v>
                </c:pt>
                <c:pt idx="21">
                  <c:v>89.294319458220713</c:v>
                </c:pt>
                <c:pt idx="22">
                  <c:v>50.892668404735005</c:v>
                </c:pt>
                <c:pt idx="23">
                  <c:v>77.732177799472623</c:v>
                </c:pt>
                <c:pt idx="24">
                  <c:v>70.137995242455986</c:v>
                </c:pt>
                <c:pt idx="25">
                  <c:v>59.234756517430419</c:v>
                </c:pt>
                <c:pt idx="26">
                  <c:v>62.143651673904543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98688"/>
        <c:axId val="196108672"/>
      </c:lineChart>
      <c:catAx>
        <c:axId val="1960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108672"/>
        <c:crosses val="autoZero"/>
        <c:auto val="1"/>
        <c:lblAlgn val="ctr"/>
        <c:lblOffset val="100"/>
        <c:noMultiLvlLbl val="0"/>
      </c:catAx>
      <c:valAx>
        <c:axId val="19610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098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889566188166258"/>
          <c:y val="3.8619130941965648E-3"/>
          <c:w val="0.46339626618190927"/>
          <c:h val="0.145053951589384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40435617189641"/>
          <c:y val="0.18565981335666376"/>
          <c:w val="0.84746111959885606"/>
          <c:h val="0.51780475357247013"/>
        </c:manualLayout>
      </c:layout>
      <c:lineChart>
        <c:grouping val="standard"/>
        <c:varyColors val="0"/>
        <c:ser>
          <c:idx val="0"/>
          <c:order val="0"/>
          <c:tx>
            <c:strRef>
              <c:f>'2050(%)'!$B$2</c:f>
              <c:strCache>
                <c:ptCount val="1"/>
                <c:pt idx="0">
                  <c:v>Cont. </c:v>
                </c:pt>
              </c:strCache>
            </c:strRef>
          </c:tx>
          <c:marker>
            <c:symbol val="none"/>
          </c:marker>
          <c:cat>
            <c:numRef>
              <c:f>'2050(%)'!$A$3:$A$29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'2050(%)'!$B$3:$B$29</c:f>
              <c:numCache>
                <c:formatCode>General</c:formatCode>
                <c:ptCount val="27"/>
                <c:pt idx="0">
                  <c:v>53.289890487826987</c:v>
                </c:pt>
                <c:pt idx="1">
                  <c:v>72.220216606498198</c:v>
                </c:pt>
                <c:pt idx="2">
                  <c:v>75.994322510057117</c:v>
                </c:pt>
                <c:pt idx="3">
                  <c:v>72.542130040253824</c:v>
                </c:pt>
                <c:pt idx="4">
                  <c:v>76.87424330732199</c:v>
                </c:pt>
                <c:pt idx="5">
                  <c:v>76.675030480422862</c:v>
                </c:pt>
                <c:pt idx="6">
                  <c:v>73.760909505078445</c:v>
                </c:pt>
                <c:pt idx="7">
                  <c:v>78.118570973809568</c:v>
                </c:pt>
                <c:pt idx="8">
                  <c:v>78.102399388735904</c:v>
                </c:pt>
                <c:pt idx="9">
                  <c:v>71.885335802901182</c:v>
                </c:pt>
                <c:pt idx="10">
                  <c:v>75.624053897602138</c:v>
                </c:pt>
                <c:pt idx="11">
                  <c:v>72.811879885374907</c:v>
                </c:pt>
                <c:pt idx="12">
                  <c:v>77.210185480361801</c:v>
                </c:pt>
                <c:pt idx="13">
                  <c:v>84.278494623655902</c:v>
                </c:pt>
                <c:pt idx="14">
                  <c:v>86.509856630824373</c:v>
                </c:pt>
                <c:pt idx="15">
                  <c:v>77.824862922681376</c:v>
                </c:pt>
                <c:pt idx="16">
                  <c:v>82.082753201512816</c:v>
                </c:pt>
                <c:pt idx="17">
                  <c:v>42.076022213039622</c:v>
                </c:pt>
                <c:pt idx="18">
                  <c:v>92.031020345014298</c:v>
                </c:pt>
                <c:pt idx="19">
                  <c:v>93.255612035063237</c:v>
                </c:pt>
                <c:pt idx="20">
                  <c:v>75.665706661029915</c:v>
                </c:pt>
                <c:pt idx="21">
                  <c:v>87.319030176173072</c:v>
                </c:pt>
                <c:pt idx="22">
                  <c:v>77.412351653092117</c:v>
                </c:pt>
                <c:pt idx="23">
                  <c:v>80.079563013740369</c:v>
                </c:pt>
                <c:pt idx="24">
                  <c:v>84.46185787868076</c:v>
                </c:pt>
                <c:pt idx="25">
                  <c:v>76.355955301172017</c:v>
                </c:pt>
                <c:pt idx="26">
                  <c:v>81.425366909304813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'2050(%)'!$C$2</c:f>
              <c:strCache>
                <c:ptCount val="1"/>
                <c:pt idx="0">
                  <c:v>FS</c:v>
                </c:pt>
              </c:strCache>
            </c:strRef>
          </c:tx>
          <c:marker>
            <c:symbol val="none"/>
          </c:marker>
          <c:cat>
            <c:numRef>
              <c:f>'2050(%)'!$A$3:$A$29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'2050(%)'!$C$3:$C$29</c:f>
              <c:numCache>
                <c:formatCode>General</c:formatCode>
                <c:ptCount val="27"/>
                <c:pt idx="0">
                  <c:v>59.199927595257535</c:v>
                </c:pt>
                <c:pt idx="1">
                  <c:v>59.174832387828786</c:v>
                </c:pt>
                <c:pt idx="2">
                  <c:v>59.163668599554832</c:v>
                </c:pt>
                <c:pt idx="3">
                  <c:v>59.159445998499052</c:v>
                </c:pt>
                <c:pt idx="4">
                  <c:v>59.163232686666817</c:v>
                </c:pt>
                <c:pt idx="5">
                  <c:v>59.163447205479123</c:v>
                </c:pt>
                <c:pt idx="6">
                  <c:v>59.162048768577044</c:v>
                </c:pt>
                <c:pt idx="7">
                  <c:v>59.16301040891841</c:v>
                </c:pt>
                <c:pt idx="8">
                  <c:v>59.163079242953437</c:v>
                </c:pt>
                <c:pt idx="9">
                  <c:v>59.163682842620545</c:v>
                </c:pt>
                <c:pt idx="10">
                  <c:v>59.163027201547983</c:v>
                </c:pt>
                <c:pt idx="11">
                  <c:v>59.162435033789293</c:v>
                </c:pt>
                <c:pt idx="12">
                  <c:v>59.163837495840568</c:v>
                </c:pt>
                <c:pt idx="13">
                  <c:v>69.248387096774195</c:v>
                </c:pt>
                <c:pt idx="14">
                  <c:v>76.506869772998783</c:v>
                </c:pt>
                <c:pt idx="15">
                  <c:v>59.163893661538005</c:v>
                </c:pt>
                <c:pt idx="16">
                  <c:v>69.821452173298852</c:v>
                </c:pt>
                <c:pt idx="17">
                  <c:v>2.0854859697896941</c:v>
                </c:pt>
                <c:pt idx="18">
                  <c:v>84.887638276475599</c:v>
                </c:pt>
                <c:pt idx="19">
                  <c:v>87.750428076438084</c:v>
                </c:pt>
                <c:pt idx="20">
                  <c:v>59.163473987370182</c:v>
                </c:pt>
                <c:pt idx="21">
                  <c:v>76.443397871969395</c:v>
                </c:pt>
                <c:pt idx="22">
                  <c:v>59.164333910075122</c:v>
                </c:pt>
                <c:pt idx="23">
                  <c:v>62.323112389692234</c:v>
                </c:pt>
                <c:pt idx="24">
                  <c:v>75.797027946195328</c:v>
                </c:pt>
                <c:pt idx="25">
                  <c:v>59.160079949123308</c:v>
                </c:pt>
                <c:pt idx="26">
                  <c:v>76.848274754842933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'2050(%)'!$D$2</c:f>
              <c:strCache>
                <c:ptCount val="1"/>
                <c:pt idx="0">
                  <c:v>SSB</c:v>
                </c:pt>
              </c:strCache>
            </c:strRef>
          </c:tx>
          <c:marker>
            <c:symbol val="none"/>
          </c:marker>
          <c:cat>
            <c:numRef>
              <c:f>'2050(%)'!$A$3:$A$29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'2050(%)'!$D$3:$D$29</c:f>
              <c:numCache>
                <c:formatCode>General</c:formatCode>
                <c:ptCount val="27"/>
                <c:pt idx="0">
                  <c:v>81.468911213684535</c:v>
                </c:pt>
                <c:pt idx="1">
                  <c:v>29.002062919030436</c:v>
                </c:pt>
                <c:pt idx="2">
                  <c:v>86.844266564246993</c:v>
                </c:pt>
                <c:pt idx="3">
                  <c:v>10.203534178513168</c:v>
                </c:pt>
                <c:pt idx="4">
                  <c:v>73.325653229670124</c:v>
                </c:pt>
                <c:pt idx="5">
                  <c:v>78.758555767210282</c:v>
                </c:pt>
                <c:pt idx="6">
                  <c:v>74.084286441692399</c:v>
                </c:pt>
                <c:pt idx="7">
                  <c:v>91.830817725938786</c:v>
                </c:pt>
                <c:pt idx="8">
                  <c:v>86.359145495279535</c:v>
                </c:pt>
                <c:pt idx="9">
                  <c:v>52.383929600245843</c:v>
                </c:pt>
                <c:pt idx="10">
                  <c:v>72.624790396703929</c:v>
                </c:pt>
                <c:pt idx="11">
                  <c:v>46.399146890572197</c:v>
                </c:pt>
                <c:pt idx="12">
                  <c:v>57.235967972002186</c:v>
                </c:pt>
                <c:pt idx="13">
                  <c:v>38.519656109447766</c:v>
                </c:pt>
                <c:pt idx="14">
                  <c:v>57.552747977070688</c:v>
                </c:pt>
                <c:pt idx="15">
                  <c:v>83.95291635313238</c:v>
                </c:pt>
                <c:pt idx="16">
                  <c:v>39.828938815933377</c:v>
                </c:pt>
                <c:pt idx="17">
                  <c:v>74.953008939639815</c:v>
                </c:pt>
                <c:pt idx="18">
                  <c:v>72.757406977643697</c:v>
                </c:pt>
                <c:pt idx="19">
                  <c:v>90.700626248853254</c:v>
                </c:pt>
                <c:pt idx="20">
                  <c:v>14.498184844713641</c:v>
                </c:pt>
                <c:pt idx="21">
                  <c:v>52.496564070794619</c:v>
                </c:pt>
                <c:pt idx="22">
                  <c:v>44.522124848194949</c:v>
                </c:pt>
                <c:pt idx="23">
                  <c:v>74.865383708446416</c:v>
                </c:pt>
                <c:pt idx="24">
                  <c:v>69.217981834602483</c:v>
                </c:pt>
                <c:pt idx="25">
                  <c:v>29.541510443680661</c:v>
                </c:pt>
                <c:pt idx="26">
                  <c:v>73.532279227136343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'2050(%)'!$E$2</c:f>
              <c:strCache>
                <c:ptCount val="1"/>
                <c:pt idx="0">
                  <c:v>Trac</c:v>
                </c:pt>
              </c:strCache>
            </c:strRef>
          </c:tx>
          <c:marker>
            <c:symbol val="none"/>
          </c:marker>
          <c:cat>
            <c:numRef>
              <c:f>'2050(%)'!$A$3:$A$29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'2050(%)'!$E$3:$E$29</c:f>
              <c:numCache>
                <c:formatCode>General</c:formatCode>
                <c:ptCount val="27"/>
                <c:pt idx="0">
                  <c:v>84.292696171599275</c:v>
                </c:pt>
                <c:pt idx="1">
                  <c:v>40.337802991232543</c:v>
                </c:pt>
                <c:pt idx="2">
                  <c:v>88.929461510062097</c:v>
                </c:pt>
                <c:pt idx="3">
                  <c:v>9.4954629187419446</c:v>
                </c:pt>
                <c:pt idx="4">
                  <c:v>77.560675321342728</c:v>
                </c:pt>
                <c:pt idx="5">
                  <c:v>82.098795853662537</c:v>
                </c:pt>
                <c:pt idx="6">
                  <c:v>78.193049480244525</c:v>
                </c:pt>
                <c:pt idx="7">
                  <c:v>93.12083309357152</c:v>
                </c:pt>
                <c:pt idx="8">
                  <c:v>88.469853622992233</c:v>
                </c:pt>
                <c:pt idx="9">
                  <c:v>59.762439238815496</c:v>
                </c:pt>
                <c:pt idx="10">
                  <c:v>76.909530189668885</c:v>
                </c:pt>
                <c:pt idx="11">
                  <c:v>54.6831515477908</c:v>
                </c:pt>
                <c:pt idx="12">
                  <c:v>63.941044656299319</c:v>
                </c:pt>
                <c:pt idx="13">
                  <c:v>64.458365786867617</c:v>
                </c:pt>
                <c:pt idx="14">
                  <c:v>31.500896057347656</c:v>
                </c:pt>
                <c:pt idx="15">
                  <c:v>86.486919196217514</c:v>
                </c:pt>
                <c:pt idx="16">
                  <c:v>49.040813518323468</c:v>
                </c:pt>
                <c:pt idx="17">
                  <c:v>78.916005684280535</c:v>
                </c:pt>
                <c:pt idx="18">
                  <c:v>76.957917536938197</c:v>
                </c:pt>
                <c:pt idx="19">
                  <c:v>81.805431677215481</c:v>
                </c:pt>
                <c:pt idx="20">
                  <c:v>4.6201812561101594</c:v>
                </c:pt>
                <c:pt idx="21">
                  <c:v>87.626513486458194</c:v>
                </c:pt>
                <c:pt idx="22">
                  <c:v>53.323298963271363</c:v>
                </c:pt>
                <c:pt idx="23">
                  <c:v>78.84145377272381</c:v>
                </c:pt>
                <c:pt idx="24">
                  <c:v>71.183096415667862</c:v>
                </c:pt>
                <c:pt idx="25">
                  <c:v>14.572890350704098</c:v>
                </c:pt>
                <c:pt idx="26">
                  <c:v>65.581952252565358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51328"/>
        <c:axId val="196052864"/>
      </c:lineChart>
      <c:catAx>
        <c:axId val="19605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052864"/>
        <c:crosses val="autoZero"/>
        <c:auto val="1"/>
        <c:lblAlgn val="ctr"/>
        <c:lblOffset val="100"/>
        <c:noMultiLvlLbl val="0"/>
      </c:catAx>
      <c:valAx>
        <c:axId val="19605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051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16232485864641"/>
          <c:y val="8.4915427238261912E-3"/>
          <c:w val="0.50082109139342668"/>
          <c:h val="0.1820909886264216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'Tablur of sediment yield (Fig 6'!$A$3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'Tablur of sediment yield (Fig 6'!$B$2:$F$2</c:f>
              <c:strCache>
                <c:ptCount val="5"/>
                <c:pt idx="0">
                  <c:v>Baseline </c:v>
                </c:pt>
                <c:pt idx="1">
                  <c:v>Cont</c:v>
                </c:pt>
                <c:pt idx="2">
                  <c:v>FS</c:v>
                </c:pt>
                <c:pt idx="3">
                  <c:v>SSB</c:v>
                </c:pt>
                <c:pt idx="4">
                  <c:v>TR</c:v>
                </c:pt>
              </c:strCache>
            </c:strRef>
          </c:cat>
          <c:val>
            <c:numRef>
              <c:f>'Tablur of sediment yield (Fig 6'!$B$3:$F$3</c:f>
              <c:numCache>
                <c:formatCode>0.00</c:formatCode>
                <c:ptCount val="5"/>
                <c:pt idx="0">
                  <c:v>41.203707734593941</c:v>
                </c:pt>
                <c:pt idx="1">
                  <c:v>8.3284142747212258</c:v>
                </c:pt>
                <c:pt idx="2">
                  <c:v>14.156018679702312</c:v>
                </c:pt>
                <c:pt idx="3">
                  <c:v>9.7382447272949051</c:v>
                </c:pt>
                <c:pt idx="4">
                  <c:v>6.2125590810205118</c:v>
                </c:pt>
              </c:numCache>
            </c:numRef>
          </c:val>
        </c:ser>
        <c:ser>
          <c:idx val="1"/>
          <c:order val="1"/>
          <c:tx>
            <c:strRef>
              <c:f>'Tablur of sediment yield (Fig 6'!$A$4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'Tablur of sediment yield (Fig 6'!$B$2:$F$2</c:f>
              <c:strCache>
                <c:ptCount val="5"/>
                <c:pt idx="0">
                  <c:v>Baseline </c:v>
                </c:pt>
                <c:pt idx="1">
                  <c:v>Cont</c:v>
                </c:pt>
                <c:pt idx="2">
                  <c:v>FS</c:v>
                </c:pt>
                <c:pt idx="3">
                  <c:v>SSB</c:v>
                </c:pt>
                <c:pt idx="4">
                  <c:v>TR</c:v>
                </c:pt>
              </c:strCache>
            </c:strRef>
          </c:cat>
          <c:val>
            <c:numRef>
              <c:f>'Tablur of sediment yield (Fig 6'!$B$4:$F$4</c:f>
              <c:numCache>
                <c:formatCode>0.00</c:formatCode>
                <c:ptCount val="5"/>
                <c:pt idx="0">
                  <c:v>46.201473090224994</c:v>
                </c:pt>
                <c:pt idx="1">
                  <c:v>11.783304710494823</c:v>
                </c:pt>
                <c:pt idx="2">
                  <c:v>18.598020439351846</c:v>
                </c:pt>
                <c:pt idx="3">
                  <c:v>12.895559435741736</c:v>
                </c:pt>
                <c:pt idx="4">
                  <c:v>11.17072753171545</c:v>
                </c:pt>
              </c:numCache>
            </c:numRef>
          </c:val>
        </c:ser>
        <c:ser>
          <c:idx val="2"/>
          <c:order val="2"/>
          <c:tx>
            <c:strRef>
              <c:f>'Tablur of sediment yield (Fig 6'!$A$5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'Tablur of sediment yield (Fig 6'!$B$2:$F$2</c:f>
              <c:strCache>
                <c:ptCount val="5"/>
                <c:pt idx="0">
                  <c:v>Baseline </c:v>
                </c:pt>
                <c:pt idx="1">
                  <c:v>Cont</c:v>
                </c:pt>
                <c:pt idx="2">
                  <c:v>FS</c:v>
                </c:pt>
                <c:pt idx="3">
                  <c:v>SSB</c:v>
                </c:pt>
                <c:pt idx="4">
                  <c:v>TR</c:v>
                </c:pt>
              </c:strCache>
            </c:strRef>
          </c:cat>
          <c:val>
            <c:numRef>
              <c:f>'Tablur of sediment yield (Fig 6'!$B$5:$F$5</c:f>
              <c:numCache>
                <c:formatCode>0.00</c:formatCode>
                <c:ptCount val="5"/>
                <c:pt idx="0">
                  <c:v>51.303087505312661</c:v>
                </c:pt>
                <c:pt idx="1">
                  <c:v>12.776230226533254</c:v>
                </c:pt>
                <c:pt idx="2">
                  <c:v>20.761969065089602</c:v>
                </c:pt>
                <c:pt idx="3">
                  <c:v>14.540688009821778</c:v>
                </c:pt>
                <c:pt idx="4">
                  <c:v>12.68523504258463</c:v>
                </c:pt>
              </c:numCache>
            </c:numRef>
          </c:val>
        </c:ser>
        <c:ser>
          <c:idx val="3"/>
          <c:order val="3"/>
          <c:tx>
            <c:strRef>
              <c:f>'Tablur of sediment yield (Fig 6'!$A$6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'Tablur of sediment yield (Fig 6'!$B$2:$F$2</c:f>
              <c:strCache>
                <c:ptCount val="5"/>
                <c:pt idx="0">
                  <c:v>Baseline </c:v>
                </c:pt>
                <c:pt idx="1">
                  <c:v>Cont</c:v>
                </c:pt>
                <c:pt idx="2">
                  <c:v>FS</c:v>
                </c:pt>
                <c:pt idx="3">
                  <c:v>SSB</c:v>
                </c:pt>
                <c:pt idx="4">
                  <c:v>TR</c:v>
                </c:pt>
              </c:strCache>
            </c:strRef>
          </c:cat>
          <c:val>
            <c:numRef>
              <c:f>'Tablur of sediment yield (Fig 6'!$B$6:$F$6</c:f>
              <c:numCache>
                <c:formatCode>0.00</c:formatCode>
                <c:ptCount val="5"/>
                <c:pt idx="0">
                  <c:v>53.982766633828724</c:v>
                </c:pt>
                <c:pt idx="1">
                  <c:v>13.029197306557149</c:v>
                </c:pt>
                <c:pt idx="2">
                  <c:v>22.254408456273399</c:v>
                </c:pt>
                <c:pt idx="3">
                  <c:v>14.537494960898048</c:v>
                </c:pt>
                <c:pt idx="4">
                  <c:v>12.784439796147947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90304"/>
        <c:axId val="196691840"/>
      </c:barChart>
      <c:catAx>
        <c:axId val="19669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96691840"/>
        <c:crosses val="autoZero"/>
        <c:auto val="1"/>
        <c:lblAlgn val="ctr"/>
        <c:lblOffset val="100"/>
        <c:noMultiLvlLbl val="0"/>
      </c:catAx>
      <c:valAx>
        <c:axId val="1966918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96690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509586</xdr:colOff>
      <xdr:row>7</xdr:row>
      <xdr:rowOff>38099</xdr:rowOff>
    </xdr:from>
    <xdr:to>
      <xdr:col>13</xdr:col>
      <xdr:colOff>38099</xdr:colOff>
      <xdr:row>25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0.39031</cdr:x>
      <cdr:y>0.85675</cdr:y>
    </cdr:from>
    <cdr:to>
      <cdr:x>0.74169</cdr:x>
      <cdr:y>0.94766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57388" y="2962276"/>
          <a:ext cx="1762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Times New Roman" pitchFamily="18" charset="0"/>
              <a:cs typeface="Times New Roman" pitchFamily="18" charset="0"/>
            </a:rPr>
            <a:t>Management Scenarios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</a:t>
          </a:r>
          <a:endParaRPr 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0.01994</cdr:x>
      <cdr:y>0.2259</cdr:y>
    </cdr:from>
    <cdr:to>
      <cdr:x>0.07502</cdr:x>
      <cdr:y>0.75207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0014" y="781052"/>
          <a:ext cx="276226" cy="1819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Times New Roman" pitchFamily="18" charset="0"/>
              <a:cs typeface="Times New Roman" pitchFamily="18" charset="0"/>
            </a:rPr>
            <a:t>Sediment yield reduction 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428624</xdr:colOff>
      <xdr:row>5</xdr:row>
      <xdr:rowOff>152400</xdr:rowOff>
    </xdr:from>
    <xdr:to>
      <xdr:col>16</xdr:col>
      <xdr:colOff>476249</xdr:colOff>
      <xdr:row>20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504824</xdr:colOff>
      <xdr:row>3</xdr:row>
      <xdr:rowOff>19050</xdr:rowOff>
    </xdr:from>
    <xdr:to>
      <xdr:col>18</xdr:col>
      <xdr:colOff>457199</xdr:colOff>
      <xdr:row>17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466724</xdr:colOff>
      <xdr:row>3</xdr:row>
      <xdr:rowOff>171450</xdr:rowOff>
    </xdr:from>
    <xdr:to>
      <xdr:col>19</xdr:col>
      <xdr:colOff>133349</xdr:colOff>
      <xdr:row>18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142875</xdr:rowOff>
    </xdr:from>
    <xdr:to>
      <xdr:col>19</xdr:col>
      <xdr:colOff>142875</xdr:colOff>
      <xdr:row>17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8</xdr:row>
      <xdr:rowOff>28575</xdr:rowOff>
    </xdr:from>
    <xdr:to>
      <xdr:col>14</xdr:col>
      <xdr:colOff>161925</xdr:colOff>
      <xdr:row>22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topLeftCell="A16" workbookViewId="0">
      <selection activeCell="B36" sqref="B36:F36"/>
    </sheetView>
  </sheetViews>
  <sheetFormatPr defaultRowHeight="15" x14ac:dyDescent="0.25"/>
  <cols>
    <col min="2" max="2" width="14.85546875" customWidth="1"/>
    <col min="3" max="3" width="19.7109375" customWidth="1"/>
    <col min="4" max="4" width="24.5703125" customWidth="1"/>
    <col min="5" max="5" width="28.85546875" customWidth="1"/>
    <col min="6" max="6" width="18.42578125" customWidth="1"/>
  </cols>
  <sheetData>
    <row r="3" spans="1:6" x14ac:dyDescent="0.25">
      <c r="A3" s="1" t="s">
        <v>0</v>
      </c>
      <c r="B3" s="1" t="s">
        <v>5</v>
      </c>
      <c r="C3" t="s">
        <v>1</v>
      </c>
      <c r="D3" t="s">
        <v>2</v>
      </c>
      <c r="E3" t="s">
        <v>3</v>
      </c>
      <c r="F3" t="s">
        <v>4</v>
      </c>
    </row>
    <row r="4" spans="1:6" x14ac:dyDescent="0.25">
      <c r="A4" s="1">
        <v>1</v>
      </c>
      <c r="B4" s="2">
        <v>2.4964499048323225</v>
      </c>
      <c r="C4" s="2">
        <v>1.0015400528494625</v>
      </c>
      <c r="D4" s="2">
        <v>0.87481932924731165</v>
      </c>
      <c r="E4" s="2">
        <v>0.3973364189516122</v>
      </c>
      <c r="F4" s="2">
        <v>0.22210087008064489</v>
      </c>
    </row>
    <row r="5" spans="1:6" x14ac:dyDescent="0.25">
      <c r="A5" s="1">
        <v>2</v>
      </c>
      <c r="B5" s="2">
        <v>0.55005948894146761</v>
      </c>
      <c r="C5" s="2">
        <v>0.1774672308333331</v>
      </c>
      <c r="D5" s="2">
        <v>0.19347712317204274</v>
      </c>
      <c r="E5" s="2">
        <v>0.23400000000000001</v>
      </c>
      <c r="F5" s="2">
        <v>0.23228898338709644</v>
      </c>
    </row>
    <row r="6" spans="1:6" x14ac:dyDescent="0.25">
      <c r="A6" s="1">
        <v>3</v>
      </c>
      <c r="B6" s="2">
        <v>49.392608190404005</v>
      </c>
      <c r="C6" s="2">
        <v>12.120264737607526</v>
      </c>
      <c r="D6" s="2">
        <v>17.324255984892478</v>
      </c>
      <c r="E6" s="2">
        <v>8.7916625759139819</v>
      </c>
      <c r="F6" s="2">
        <v>4.7591102995698948</v>
      </c>
    </row>
    <row r="7" spans="1:6" x14ac:dyDescent="0.25">
      <c r="A7" s="1">
        <v>4</v>
      </c>
      <c r="B7" s="2">
        <v>0.75950912798387482</v>
      </c>
      <c r="C7" s="2">
        <v>0.24121571123655866</v>
      </c>
      <c r="D7" s="2">
        <v>0.26634639072580601</v>
      </c>
      <c r="E7" s="2">
        <v>0.60984703309139798</v>
      </c>
      <c r="F7" s="2">
        <v>0.48932052766128969</v>
      </c>
    </row>
    <row r="8" spans="1:6" x14ac:dyDescent="0.25">
      <c r="A8" s="1">
        <v>5</v>
      </c>
      <c r="B8" s="2">
        <v>3.3156081209577191</v>
      </c>
      <c r="C8" s="2">
        <v>0.9798054111290323</v>
      </c>
      <c r="D8" s="2">
        <v>1.1627063023924726</v>
      </c>
      <c r="E8" s="2">
        <v>0.65727885274193498</v>
      </c>
      <c r="F8" s="2">
        <v>0.35464337271505353</v>
      </c>
    </row>
    <row r="9" spans="1:6" x14ac:dyDescent="0.25">
      <c r="A9" s="1">
        <v>6</v>
      </c>
      <c r="B9" s="2">
        <v>41.039702358949029</v>
      </c>
      <c r="C9" s="2">
        <v>9.6610482447311838</v>
      </c>
      <c r="D9" s="2">
        <v>14.394348657258073</v>
      </c>
      <c r="E9" s="2">
        <v>11.441639361747317</v>
      </c>
      <c r="F9" s="2">
        <v>6.1855431921236557</v>
      </c>
    </row>
    <row r="10" spans="1:6" x14ac:dyDescent="0.25">
      <c r="A10" s="1">
        <v>7</v>
      </c>
      <c r="B10" s="2">
        <v>77.232916306399005</v>
      </c>
      <c r="C10" s="2">
        <v>17.575659809435482</v>
      </c>
      <c r="D10" s="2">
        <v>27.089611103951608</v>
      </c>
      <c r="E10" s="2">
        <v>11.68770655551076</v>
      </c>
      <c r="F10" s="2">
        <v>6.3271094522580649</v>
      </c>
    </row>
    <row r="11" spans="1:6" x14ac:dyDescent="0.25">
      <c r="A11" s="1">
        <v>8</v>
      </c>
      <c r="B11" s="2">
        <v>98.317626275092536</v>
      </c>
      <c r="C11" s="2">
        <v>20.864964962661276</v>
      </c>
      <c r="D11" s="2">
        <v>34.48414374177419</v>
      </c>
      <c r="E11" s="2">
        <v>9.8880005973387135</v>
      </c>
      <c r="F11" s="2">
        <v>5.3441020626612907</v>
      </c>
    </row>
    <row r="12" spans="1:6" x14ac:dyDescent="0.25">
      <c r="A12" s="1">
        <v>9</v>
      </c>
      <c r="B12" s="2">
        <v>93.356584501139835</v>
      </c>
      <c r="C12" s="2">
        <v>17.351133198091404</v>
      </c>
      <c r="D12" s="2">
        <v>32.744596166935501</v>
      </c>
      <c r="E12" s="2">
        <v>10.884786197311826</v>
      </c>
      <c r="F12" s="2">
        <v>5.9172562083870979</v>
      </c>
    </row>
    <row r="13" spans="1:6" x14ac:dyDescent="0.25">
      <c r="A13" s="1">
        <v>10</v>
      </c>
      <c r="B13" s="2">
        <v>76.187475659312383</v>
      </c>
      <c r="C13" s="2">
        <v>18.611645388225813</v>
      </c>
      <c r="D13" s="2">
        <v>26.721577639462367</v>
      </c>
      <c r="E13" s="2">
        <v>27.712250371451614</v>
      </c>
      <c r="F13" s="2">
        <v>15.026496830510768</v>
      </c>
    </row>
    <row r="14" spans="1:6" x14ac:dyDescent="0.25">
      <c r="A14" s="1">
        <v>11</v>
      </c>
      <c r="B14" s="2">
        <v>77.646054024833845</v>
      </c>
      <c r="C14" s="2">
        <v>16.019692333413985</v>
      </c>
      <c r="D14" s="2">
        <v>27.233797164650522</v>
      </c>
      <c r="E14" s="2">
        <v>19.735636860053763</v>
      </c>
      <c r="F14" s="2">
        <v>10.703728869408605</v>
      </c>
    </row>
    <row r="15" spans="1:6" x14ac:dyDescent="0.25">
      <c r="A15" s="1">
        <v>12</v>
      </c>
      <c r="B15" s="2">
        <v>56.997753956690843</v>
      </c>
      <c r="C15" s="2">
        <v>13.370103666182795</v>
      </c>
      <c r="D15" s="2">
        <v>19.99228028572583</v>
      </c>
      <c r="E15" s="2">
        <v>16.430973836102101</v>
      </c>
      <c r="F15" s="2">
        <v>14.363202139435485</v>
      </c>
    </row>
    <row r="16" spans="1:6" x14ac:dyDescent="0.25">
      <c r="A16" s="1">
        <v>13</v>
      </c>
      <c r="B16" s="2">
        <v>43.603935318487622</v>
      </c>
      <c r="C16" s="2">
        <v>8.7992308886559076</v>
      </c>
      <c r="D16" s="2">
        <v>15.293813517741935</v>
      </c>
      <c r="E16" s="2">
        <v>18.446694982311818</v>
      </c>
      <c r="F16" s="2">
        <v>10.009384690161296</v>
      </c>
    </row>
    <row r="17" spans="1:6" x14ac:dyDescent="0.25">
      <c r="A17" s="1">
        <v>14</v>
      </c>
      <c r="B17" s="2">
        <v>5.4142545000000002</v>
      </c>
      <c r="C17" s="2">
        <v>1.2236409229301068</v>
      </c>
      <c r="D17" s="2">
        <v>2.3638363463978518</v>
      </c>
      <c r="E17" s="2">
        <v>2.6184025419085999</v>
      </c>
      <c r="F17" s="2">
        <v>1.42170093997312</v>
      </c>
    </row>
    <row r="18" spans="1:6" x14ac:dyDescent="0.25">
      <c r="A18" s="1">
        <v>15</v>
      </c>
      <c r="B18" s="2">
        <v>9.5836201614053422</v>
      </c>
      <c r="C18" s="2">
        <v>1.9111930266397861</v>
      </c>
      <c r="D18" s="2">
        <v>3.3611070946236583</v>
      </c>
      <c r="E18" s="2">
        <v>4.8779817002151002</v>
      </c>
      <c r="F18" s="2">
        <v>5.4620776961559097</v>
      </c>
    </row>
    <row r="19" spans="1:6" x14ac:dyDescent="0.25">
      <c r="A19" s="1">
        <v>16</v>
      </c>
      <c r="B19" s="2">
        <v>78.238026035935292</v>
      </c>
      <c r="C19" s="2">
        <v>16.814559230618265</v>
      </c>
      <c r="D19" s="2">
        <v>27.440858438897838</v>
      </c>
      <c r="E19" s="2">
        <v>16.247032804623647</v>
      </c>
      <c r="F19" s="2">
        <v>8.816114047849462</v>
      </c>
    </row>
    <row r="20" spans="1:6" x14ac:dyDescent="0.25">
      <c r="A20" s="1">
        <v>17</v>
      </c>
      <c r="B20" s="2">
        <v>33.598704556809224</v>
      </c>
      <c r="C20" s="2">
        <v>6.9866199869623724</v>
      </c>
      <c r="D20" s="2">
        <v>11.784056998494636</v>
      </c>
      <c r="E20" s="2">
        <v>14.7746777014247</v>
      </c>
      <c r="F20" s="2">
        <v>13.484792713118283</v>
      </c>
    </row>
    <row r="21" spans="1:6" x14ac:dyDescent="0.25">
      <c r="A21" s="1">
        <v>18</v>
      </c>
      <c r="B21" s="2">
        <v>121.95606282984507</v>
      </c>
      <c r="C21" s="2">
        <v>21.709025892688189</v>
      </c>
      <c r="D21" s="2">
        <v>42.775909558118265</v>
      </c>
      <c r="E21" s="2">
        <v>8.1946391361559154</v>
      </c>
      <c r="F21" s="2">
        <v>4.4376510673387113</v>
      </c>
    </row>
    <row r="22" spans="1:6" x14ac:dyDescent="0.25">
      <c r="A22" s="1">
        <v>19</v>
      </c>
      <c r="B22" s="2">
        <v>43.6749863</v>
      </c>
      <c r="C22" s="2">
        <v>3.3526655150268803</v>
      </c>
      <c r="D22" s="2">
        <v>6.2435669231451616</v>
      </c>
      <c r="E22" s="2">
        <v>9.8126085588709646</v>
      </c>
      <c r="F22" s="2">
        <v>5.329644644731184</v>
      </c>
    </row>
    <row r="23" spans="1:6" x14ac:dyDescent="0.25">
      <c r="A23" s="1">
        <v>20</v>
      </c>
      <c r="B23" s="2">
        <v>2.321428387867531</v>
      </c>
      <c r="C23" s="2">
        <v>7.2966297204301103E-2</v>
      </c>
      <c r="D23" s="2">
        <v>0.16844347333333279</v>
      </c>
      <c r="E23" s="2">
        <v>0.19654776018817</v>
      </c>
      <c r="F23" s="2">
        <v>0.25780157069892501</v>
      </c>
    </row>
    <row r="24" spans="1:6" x14ac:dyDescent="0.25">
      <c r="A24" s="1">
        <v>21</v>
      </c>
      <c r="B24" s="2">
        <v>30.763452350203352</v>
      </c>
      <c r="C24" s="2">
        <v>6.352046072446238</v>
      </c>
      <c r="D24" s="2">
        <v>10.790279317688166</v>
      </c>
      <c r="E24" s="2">
        <v>20.794106131827998</v>
      </c>
      <c r="F24" s="2">
        <v>16.769343413467737</v>
      </c>
    </row>
    <row r="25" spans="1:6" x14ac:dyDescent="0.25">
      <c r="A25" s="1">
        <v>22</v>
      </c>
      <c r="B25" s="2">
        <v>0.27271382343493517</v>
      </c>
      <c r="C25" s="2">
        <v>5.9673235080645211E-2</v>
      </c>
      <c r="D25" s="2">
        <v>9.4894998225806521E-2</v>
      </c>
      <c r="E25" s="2">
        <v>0.23161924451613</v>
      </c>
      <c r="F25" s="2">
        <v>0.16228682486559101</v>
      </c>
    </row>
    <row r="26" spans="1:6" x14ac:dyDescent="0.25">
      <c r="A26" s="1">
        <v>23</v>
      </c>
      <c r="B26" s="2">
        <v>31.739189422700246</v>
      </c>
      <c r="C26" s="2">
        <v>6.0848264148655922</v>
      </c>
      <c r="D26" s="2">
        <v>11.131920717231184</v>
      </c>
      <c r="E26" s="2">
        <v>18.903413547392482</v>
      </c>
      <c r="F26" s="2">
        <v>10.287762757553772</v>
      </c>
    </row>
    <row r="27" spans="1:6" x14ac:dyDescent="0.25">
      <c r="A27" s="1">
        <v>24</v>
      </c>
      <c r="B27" s="2">
        <v>61.713759987880344</v>
      </c>
      <c r="C27" s="2">
        <v>11.611829368790323</v>
      </c>
      <c r="D27" s="2">
        <v>21.64595661983871</v>
      </c>
      <c r="E27" s="2">
        <v>13.468200642876347</v>
      </c>
      <c r="F27" s="2">
        <v>7.3016752622580672</v>
      </c>
    </row>
    <row r="28" spans="1:6" x14ac:dyDescent="0.25">
      <c r="A28" s="1">
        <v>25</v>
      </c>
      <c r="B28" s="2">
        <v>38.865221963971507</v>
      </c>
      <c r="C28" s="2">
        <v>6.0641590993010714</v>
      </c>
      <c r="D28" s="2">
        <v>13.6325688708871</v>
      </c>
      <c r="E28" s="2">
        <v>6.4319985044892478</v>
      </c>
      <c r="F28" s="2">
        <v>3.4929703897043027</v>
      </c>
    </row>
    <row r="29" spans="1:6" x14ac:dyDescent="0.25">
      <c r="A29" s="1">
        <v>26</v>
      </c>
      <c r="B29" s="2">
        <v>7.4712742332419442</v>
      </c>
      <c r="C29" s="2">
        <v>1.2638111982526881</v>
      </c>
      <c r="D29" s="2">
        <v>2.6214500685752693</v>
      </c>
      <c r="E29" s="2">
        <v>3.3236264635752999</v>
      </c>
      <c r="F29" s="2">
        <v>7.2400614341666696</v>
      </c>
    </row>
    <row r="30" spans="1:6" x14ac:dyDescent="0.25">
      <c r="A30">
        <v>27</v>
      </c>
      <c r="B30" s="2">
        <v>25.991131046717101</v>
      </c>
      <c r="C30" s="2">
        <v>4.5863975216129056</v>
      </c>
      <c r="D30" s="2">
        <v>10.381881518575273</v>
      </c>
      <c r="E30" s="2">
        <v>6.1399392563709689</v>
      </c>
      <c r="F30" s="2">
        <v>3.3409249273118271</v>
      </c>
    </row>
    <row r="31" spans="1:6" x14ac:dyDescent="0.25">
      <c r="B31" s="3">
        <f>SUM(B4:B30)</f>
        <v>1112.5001088340364</v>
      </c>
      <c r="C31" s="3">
        <f>SUM(C4:C30)</f>
        <v>224.86718541747311</v>
      </c>
      <c r="D31" s="3">
        <f>SUM(D4:D30)</f>
        <v>382.21250435196242</v>
      </c>
      <c r="E31" s="3">
        <f>SUM(E4:E30)</f>
        <v>262.93260763696242</v>
      </c>
      <c r="F31" s="3">
        <f>SUM(F4:F30)</f>
        <v>167.73909518755383</v>
      </c>
    </row>
    <row r="32" spans="1:6" x14ac:dyDescent="0.25">
      <c r="B32">
        <f>B31/27</f>
        <v>41.203707734593941</v>
      </c>
      <c r="C32">
        <f>C31/27</f>
        <v>8.3284142747212258</v>
      </c>
      <c r="D32">
        <f>D31/27</f>
        <v>14.156018679702312</v>
      </c>
      <c r="E32">
        <f>E31/27</f>
        <v>9.7382447272949051</v>
      </c>
      <c r="F32">
        <f>F31/27</f>
        <v>6.2125590810205118</v>
      </c>
    </row>
    <row r="33" spans="2:6" x14ac:dyDescent="0.25">
      <c r="B33" t="s">
        <v>7</v>
      </c>
      <c r="C33" s="2">
        <v>2</v>
      </c>
      <c r="D33" s="2">
        <v>4</v>
      </c>
      <c r="E33" s="2">
        <v>3</v>
      </c>
      <c r="F33" s="2">
        <v>1</v>
      </c>
    </row>
    <row r="35" spans="2:6" x14ac:dyDescent="0.25">
      <c r="C35" s="3">
        <f>(B31-C31)*100/B31</f>
        <v>79.787221265699756</v>
      </c>
      <c r="D35" s="3">
        <f>(B31-D31)*100/B31</f>
        <v>65.643823194539465</v>
      </c>
      <c r="E35" s="3">
        <f>(B31-E31)*100/B31</f>
        <v>76.365610614408766</v>
      </c>
      <c r="F35" s="3">
        <f>(B31-F31)*100/B31</f>
        <v>84.922329997490607</v>
      </c>
    </row>
    <row r="36" spans="2:6" x14ac:dyDescent="0.25">
      <c r="B36" s="3">
        <f>B31/27</f>
        <v>41.203707734593941</v>
      </c>
      <c r="C36" s="3">
        <f>C31/27</f>
        <v>8.3284142747212258</v>
      </c>
      <c r="D36" s="3">
        <f>D31/27</f>
        <v>14.156018679702312</v>
      </c>
      <c r="E36" s="3">
        <f>E31/27</f>
        <v>9.7382447272949051</v>
      </c>
      <c r="F36" s="3">
        <f>F31/27</f>
        <v>6.2125590810205118</v>
      </c>
    </row>
    <row r="37" spans="2:6" x14ac:dyDescent="0.25">
      <c r="C37" s="3">
        <f>MIN(C4:C30)</f>
        <v>5.9673235080645211E-2</v>
      </c>
    </row>
    <row r="38" spans="2:6" x14ac:dyDescent="0.25">
      <c r="C38" s="3">
        <f>MAX(C4:C30)</f>
        <v>21.709025892688189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0" workbookViewId="0">
      <selection activeCell="E32" sqref="E32"/>
    </sheetView>
  </sheetViews>
  <sheetFormatPr defaultRowHeight="15" x14ac:dyDescent="0.25"/>
  <sheetData>
    <row r="1" spans="1:5" x14ac:dyDescent="0.25">
      <c r="B1">
        <v>2019</v>
      </c>
    </row>
    <row r="2" spans="1:5" x14ac:dyDescent="0.25">
      <c r="B2" t="s">
        <v>8</v>
      </c>
      <c r="C2" t="s">
        <v>9</v>
      </c>
      <c r="D2" t="s">
        <v>10</v>
      </c>
      <c r="E2" t="s">
        <v>11</v>
      </c>
    </row>
    <row r="3" spans="1:5" x14ac:dyDescent="0.25">
      <c r="A3">
        <v>1</v>
      </c>
      <c r="B3">
        <v>53.289890487826987</v>
      </c>
      <c r="C3">
        <v>59.199927595257535</v>
      </c>
      <c r="D3">
        <v>81.468911213684535</v>
      </c>
      <c r="E3">
        <v>84.292696171599275</v>
      </c>
    </row>
    <row r="4" spans="1:5" x14ac:dyDescent="0.25">
      <c r="A4">
        <v>2</v>
      </c>
      <c r="B4">
        <v>72.220216606498198</v>
      </c>
      <c r="C4">
        <v>59.174832387828786</v>
      </c>
      <c r="D4">
        <v>29.002062919030436</v>
      </c>
      <c r="E4">
        <v>40.337802991232543</v>
      </c>
    </row>
    <row r="5" spans="1:5" x14ac:dyDescent="0.25">
      <c r="A5">
        <v>3</v>
      </c>
      <c r="B5">
        <v>75.994322510057117</v>
      </c>
      <c r="C5">
        <v>59.163668599554832</v>
      </c>
      <c r="D5">
        <v>86.844266564246993</v>
      </c>
      <c r="E5">
        <v>88.929461510062097</v>
      </c>
    </row>
    <row r="6" spans="1:5" x14ac:dyDescent="0.25">
      <c r="A6">
        <v>4</v>
      </c>
      <c r="B6">
        <v>72.542130040253824</v>
      </c>
      <c r="C6">
        <v>59.159445998499052</v>
      </c>
      <c r="D6">
        <v>10.203534178513168</v>
      </c>
      <c r="E6">
        <v>9.4954629187419446</v>
      </c>
    </row>
    <row r="7" spans="1:5" x14ac:dyDescent="0.25">
      <c r="A7">
        <v>5</v>
      </c>
      <c r="B7">
        <v>76.87424330732199</v>
      </c>
      <c r="C7">
        <v>59.163232686666817</v>
      </c>
      <c r="D7">
        <v>73.325653229670124</v>
      </c>
      <c r="E7">
        <v>77.560675321342728</v>
      </c>
    </row>
    <row r="8" spans="1:5" x14ac:dyDescent="0.25">
      <c r="A8">
        <v>6</v>
      </c>
      <c r="B8">
        <v>76.675030480422862</v>
      </c>
      <c r="C8">
        <v>59.163447205479123</v>
      </c>
      <c r="D8">
        <v>78.758555767210282</v>
      </c>
      <c r="E8">
        <v>82.098795853662537</v>
      </c>
    </row>
    <row r="9" spans="1:5" x14ac:dyDescent="0.25">
      <c r="A9">
        <v>7</v>
      </c>
      <c r="B9">
        <v>73.760909505078445</v>
      </c>
      <c r="C9">
        <v>59.162048768577044</v>
      </c>
      <c r="D9">
        <v>74.084286441692399</v>
      </c>
      <c r="E9">
        <v>78.193049480244525</v>
      </c>
    </row>
    <row r="10" spans="1:5" x14ac:dyDescent="0.25">
      <c r="A10">
        <v>8</v>
      </c>
      <c r="B10">
        <v>78.118570973809568</v>
      </c>
      <c r="C10">
        <v>59.16301040891841</v>
      </c>
      <c r="D10">
        <v>91.830817725938786</v>
      </c>
      <c r="E10">
        <v>93.12083309357152</v>
      </c>
    </row>
    <row r="11" spans="1:5" x14ac:dyDescent="0.25">
      <c r="A11">
        <v>9</v>
      </c>
      <c r="B11">
        <v>78.102399388735904</v>
      </c>
      <c r="C11">
        <v>59.163079242953437</v>
      </c>
      <c r="D11">
        <v>86.359145495279535</v>
      </c>
      <c r="E11">
        <v>88.469853622992233</v>
      </c>
    </row>
    <row r="12" spans="1:5" x14ac:dyDescent="0.25">
      <c r="A12">
        <v>10</v>
      </c>
      <c r="B12">
        <v>71.885335802901182</v>
      </c>
      <c r="C12">
        <v>59.163682842620545</v>
      </c>
      <c r="D12">
        <v>52.383929600245843</v>
      </c>
      <c r="E12">
        <v>59.762439238815496</v>
      </c>
    </row>
    <row r="13" spans="1:5" x14ac:dyDescent="0.25">
      <c r="A13">
        <v>11</v>
      </c>
      <c r="B13">
        <v>75.624053897602138</v>
      </c>
      <c r="C13">
        <v>59.163027201547983</v>
      </c>
      <c r="D13">
        <v>72.624790396703929</v>
      </c>
      <c r="E13">
        <v>76.909530189668885</v>
      </c>
    </row>
    <row r="14" spans="1:5" x14ac:dyDescent="0.25">
      <c r="A14">
        <v>12</v>
      </c>
      <c r="B14">
        <v>72.811879885374907</v>
      </c>
      <c r="C14">
        <v>59.162435033789293</v>
      </c>
      <c r="D14">
        <v>46.399146890572197</v>
      </c>
      <c r="E14">
        <v>54.6831515477908</v>
      </c>
    </row>
    <row r="15" spans="1:5" x14ac:dyDescent="0.25">
      <c r="A15">
        <v>13</v>
      </c>
      <c r="B15">
        <v>77.210185480361801</v>
      </c>
      <c r="C15">
        <v>59.163837495840568</v>
      </c>
      <c r="D15">
        <v>57.235967972002186</v>
      </c>
      <c r="E15">
        <v>63.941044656299319</v>
      </c>
    </row>
    <row r="16" spans="1:5" x14ac:dyDescent="0.25">
      <c r="A16">
        <v>14</v>
      </c>
      <c r="B16">
        <v>84.278494623655902</v>
      </c>
      <c r="C16">
        <v>69.248387096774195</v>
      </c>
      <c r="D16">
        <v>38.519656109447766</v>
      </c>
      <c r="E16">
        <v>64.458365786867617</v>
      </c>
    </row>
    <row r="17" spans="1:5" x14ac:dyDescent="0.25">
      <c r="A17">
        <v>15</v>
      </c>
      <c r="B17">
        <v>86.509856630824373</v>
      </c>
      <c r="C17">
        <v>76.506869772998783</v>
      </c>
      <c r="D17">
        <v>57.552747977070688</v>
      </c>
      <c r="E17">
        <v>31.500896057347656</v>
      </c>
    </row>
    <row r="18" spans="1:5" x14ac:dyDescent="0.25">
      <c r="A18">
        <v>16</v>
      </c>
      <c r="B18">
        <v>77.824862922681376</v>
      </c>
      <c r="C18">
        <v>59.163893661538005</v>
      </c>
      <c r="D18">
        <v>83.95291635313238</v>
      </c>
      <c r="E18">
        <v>86.486919196217514</v>
      </c>
    </row>
    <row r="19" spans="1:5" x14ac:dyDescent="0.25">
      <c r="A19">
        <v>17</v>
      </c>
      <c r="B19">
        <v>82.082753201512816</v>
      </c>
      <c r="C19">
        <v>69.821452173298852</v>
      </c>
      <c r="D19">
        <v>39.828938815933377</v>
      </c>
      <c r="E19">
        <v>49.040813518323468</v>
      </c>
    </row>
    <row r="20" spans="1:5" x14ac:dyDescent="0.25">
      <c r="A20">
        <v>18</v>
      </c>
      <c r="B20">
        <v>42.076022213039622</v>
      </c>
      <c r="C20">
        <v>2.0854859697896941</v>
      </c>
      <c r="D20">
        <v>74.953008939639815</v>
      </c>
      <c r="E20">
        <v>78.916005684280535</v>
      </c>
    </row>
    <row r="21" spans="1:5" x14ac:dyDescent="0.25">
      <c r="A21">
        <v>19</v>
      </c>
      <c r="B21">
        <v>92.031020345014298</v>
      </c>
      <c r="C21">
        <v>84.887638276475599</v>
      </c>
      <c r="D21">
        <v>72.757406977643697</v>
      </c>
      <c r="E21">
        <v>76.957917536938197</v>
      </c>
    </row>
    <row r="22" spans="1:5" x14ac:dyDescent="0.25">
      <c r="A22">
        <v>20</v>
      </c>
      <c r="B22">
        <v>93.255612035063237</v>
      </c>
      <c r="C22">
        <v>87.750428076438084</v>
      </c>
      <c r="D22">
        <v>90.700626248853254</v>
      </c>
      <c r="E22">
        <v>81.805431677215481</v>
      </c>
    </row>
    <row r="23" spans="1:5" x14ac:dyDescent="0.25">
      <c r="A23">
        <v>21</v>
      </c>
      <c r="B23">
        <v>75.665706661029915</v>
      </c>
      <c r="C23">
        <v>59.163473987370182</v>
      </c>
      <c r="D23">
        <v>14.498184844713641</v>
      </c>
      <c r="E23">
        <v>4.6201812561101594</v>
      </c>
    </row>
    <row r="24" spans="1:5" x14ac:dyDescent="0.25">
      <c r="A24">
        <v>22</v>
      </c>
      <c r="B24">
        <v>87.319030176173072</v>
      </c>
      <c r="C24">
        <v>76.443397871969395</v>
      </c>
      <c r="D24">
        <v>52.496564070794619</v>
      </c>
      <c r="E24">
        <v>87.626513486458194</v>
      </c>
    </row>
    <row r="25" spans="1:5" x14ac:dyDescent="0.25">
      <c r="A25">
        <v>23</v>
      </c>
      <c r="B25">
        <v>77.412351653092117</v>
      </c>
      <c r="C25">
        <v>59.164333910075122</v>
      </c>
      <c r="D25">
        <v>44.522124848194949</v>
      </c>
      <c r="E25">
        <v>53.323298963271363</v>
      </c>
    </row>
    <row r="26" spans="1:5" x14ac:dyDescent="0.25">
      <c r="A26">
        <v>24</v>
      </c>
      <c r="B26">
        <v>80.079563013740369</v>
      </c>
      <c r="C26">
        <v>62.323112389692234</v>
      </c>
      <c r="D26">
        <v>74.865383708446416</v>
      </c>
      <c r="E26">
        <v>78.84145377272381</v>
      </c>
    </row>
    <row r="27" spans="1:5" x14ac:dyDescent="0.25">
      <c r="A27">
        <v>25</v>
      </c>
      <c r="B27">
        <v>84.46185787868076</v>
      </c>
      <c r="C27">
        <v>75.797027946195328</v>
      </c>
      <c r="D27">
        <v>69.217981834602483</v>
      </c>
      <c r="E27">
        <v>71.183096415667862</v>
      </c>
    </row>
    <row r="28" spans="1:5" x14ac:dyDescent="0.25">
      <c r="A28">
        <v>26</v>
      </c>
      <c r="B28">
        <v>76.355955301172017</v>
      </c>
      <c r="C28">
        <v>59.160079949123308</v>
      </c>
      <c r="D28">
        <v>29.541510443680661</v>
      </c>
      <c r="E28">
        <v>14.572890350704098</v>
      </c>
    </row>
    <row r="29" spans="1:5" x14ac:dyDescent="0.25">
      <c r="A29">
        <v>27</v>
      </c>
      <c r="B29">
        <v>81.425366909304813</v>
      </c>
      <c r="C29">
        <v>76.848274754842933</v>
      </c>
      <c r="D29">
        <v>73.532279227136343</v>
      </c>
      <c r="E29">
        <v>65.581952252565358</v>
      </c>
    </row>
    <row r="30" spans="1:5" x14ac:dyDescent="0.25">
      <c r="A30" t="s">
        <v>16</v>
      </c>
      <c r="B30">
        <f>MIN(B3:B29)</f>
        <v>42.076022213039622</v>
      </c>
      <c r="C30">
        <f>MIN(C3:C29)</f>
        <v>2.0854859697896941</v>
      </c>
      <c r="D30">
        <f>MIN(D3:D29)</f>
        <v>10.203534178513168</v>
      </c>
      <c r="E30">
        <f>MIN(E3:E29)</f>
        <v>4.6201812561101594</v>
      </c>
    </row>
    <row r="31" spans="1:5" x14ac:dyDescent="0.25">
      <c r="A31" t="s">
        <v>20</v>
      </c>
      <c r="B31">
        <f>MAX(B3:B29)</f>
        <v>93.255612035063237</v>
      </c>
      <c r="C31">
        <f>MAX(C3:C29)</f>
        <v>87.750428076438084</v>
      </c>
      <c r="D31">
        <f>MAX(D3:D29)</f>
        <v>91.830817725938786</v>
      </c>
      <c r="E31">
        <f>MAX(E3:E29)</f>
        <v>93.12083309357152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O26" sqref="O26"/>
    </sheetView>
  </sheetViews>
  <sheetFormatPr defaultRowHeight="15" x14ac:dyDescent="0.25"/>
  <sheetData>
    <row r="1" spans="1:6" x14ac:dyDescent="0.25">
      <c r="A1" s="10" t="s">
        <v>22</v>
      </c>
      <c r="B1" s="10" t="s">
        <v>23</v>
      </c>
      <c r="C1" s="10"/>
      <c r="D1" s="10"/>
      <c r="E1" s="10"/>
      <c r="F1" s="10"/>
    </row>
    <row r="2" spans="1:6" x14ac:dyDescent="0.25">
      <c r="A2" s="10"/>
      <c r="B2" s="8" t="s">
        <v>21</v>
      </c>
      <c r="C2" s="8" t="s">
        <v>13</v>
      </c>
      <c r="D2" s="8" t="s">
        <v>9</v>
      </c>
      <c r="E2" s="8" t="s">
        <v>10</v>
      </c>
      <c r="F2" s="8" t="s">
        <v>14</v>
      </c>
    </row>
    <row r="3" spans="1:6" x14ac:dyDescent="0.25">
      <c r="A3" s="8">
        <v>2019</v>
      </c>
      <c r="B3" s="9">
        <v>41.203707734593941</v>
      </c>
      <c r="C3" s="9">
        <v>8.3284142747212258</v>
      </c>
      <c r="D3" s="9">
        <v>14.156018679702312</v>
      </c>
      <c r="E3" s="9">
        <v>9.7382447272949051</v>
      </c>
      <c r="F3" s="9">
        <v>6.2125590810205118</v>
      </c>
    </row>
    <row r="4" spans="1:6" x14ac:dyDescent="0.25">
      <c r="A4" s="8">
        <v>2030</v>
      </c>
      <c r="B4" s="9">
        <v>46.201473090224994</v>
      </c>
      <c r="C4" s="9">
        <v>11.783304710494823</v>
      </c>
      <c r="D4" s="9">
        <v>18.598020439351846</v>
      </c>
      <c r="E4" s="9">
        <v>12.895559435741736</v>
      </c>
      <c r="F4" s="9">
        <v>11.17072753171545</v>
      </c>
    </row>
    <row r="5" spans="1:6" x14ac:dyDescent="0.25">
      <c r="A5" s="8">
        <v>2040</v>
      </c>
      <c r="B5" s="9">
        <v>51.303087505312661</v>
      </c>
      <c r="C5" s="9">
        <v>12.776230226533254</v>
      </c>
      <c r="D5" s="9">
        <v>20.761969065089602</v>
      </c>
      <c r="E5" s="9">
        <v>14.540688009821778</v>
      </c>
      <c r="F5" s="9">
        <v>12.68523504258463</v>
      </c>
    </row>
    <row r="6" spans="1:6" x14ac:dyDescent="0.25">
      <c r="A6" s="8">
        <v>2050</v>
      </c>
      <c r="B6" s="9">
        <v>53.982766633828724</v>
      </c>
      <c r="C6" s="9">
        <v>13.029197306557149</v>
      </c>
      <c r="D6" s="9">
        <v>22.254408456273399</v>
      </c>
      <c r="E6" s="9">
        <v>14.537494960898048</v>
      </c>
      <c r="F6" s="9">
        <v>12.784439796147947</v>
      </c>
    </row>
  </sheetData>
  <mergeCells count="2">
    <mergeCell ref="B1:F1"/>
    <mergeCell ref="A1:A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opLeftCell="A10" workbookViewId="0">
      <selection activeCell="B34" sqref="B34:F34"/>
    </sheetView>
  </sheetViews>
  <sheetFormatPr defaultRowHeight="15" x14ac:dyDescent="0.25"/>
  <cols>
    <col min="1" max="1" width="11" customWidth="1"/>
    <col min="2" max="2" width="19.42578125" customWidth="1"/>
    <col min="3" max="3" width="21.140625" customWidth="1"/>
    <col min="4" max="4" width="21.7109375" customWidth="1"/>
    <col min="5" max="5" width="32.28515625" customWidth="1"/>
    <col min="6" max="6" width="20.42578125" customWidth="1"/>
  </cols>
  <sheetData>
    <row r="2" spans="1:6" x14ac:dyDescent="0.25">
      <c r="A2" s="1" t="s">
        <v>0</v>
      </c>
      <c r="B2" s="1" t="s">
        <v>5</v>
      </c>
      <c r="C2" t="s">
        <v>1</v>
      </c>
      <c r="D2" t="s">
        <v>2</v>
      </c>
      <c r="E2" t="s">
        <v>3</v>
      </c>
      <c r="F2" t="s">
        <v>4</v>
      </c>
    </row>
    <row r="3" spans="1:6" x14ac:dyDescent="0.25">
      <c r="A3" s="1">
        <v>1</v>
      </c>
      <c r="B3" s="2">
        <v>2.1441612175806468</v>
      </c>
      <c r="C3" s="2">
        <v>1.0016370824999998</v>
      </c>
      <c r="D3" s="2">
        <v>0.87481932924731165</v>
      </c>
      <c r="E3" s="2">
        <v>0.3973364189516122</v>
      </c>
      <c r="F3" s="2">
        <v>0.33688694666666602</v>
      </c>
    </row>
    <row r="4" spans="1:6" x14ac:dyDescent="0.25">
      <c r="A4" s="1">
        <v>2</v>
      </c>
      <c r="B4" s="2">
        <v>0.4717581609139781</v>
      </c>
      <c r="C4" s="2">
        <v>0.17737020118279551</v>
      </c>
      <c r="D4" s="2">
        <v>0.19279791561827933</v>
      </c>
      <c r="E4" s="2">
        <v>0.42625125481182768</v>
      </c>
      <c r="F4" s="2">
        <v>0.3584275290860211</v>
      </c>
    </row>
    <row r="5" spans="1:6" x14ac:dyDescent="0.25">
      <c r="A5" s="1">
        <v>3</v>
      </c>
      <c r="B5" s="2">
        <v>97.256991008844111</v>
      </c>
      <c r="C5" s="2">
        <v>24.677162902634411</v>
      </c>
      <c r="D5" s="2">
        <v>39.715885469112884</v>
      </c>
      <c r="E5" s="2">
        <v>14.834475152096781</v>
      </c>
      <c r="F5" s="2">
        <v>12.484125927123651</v>
      </c>
    </row>
    <row r="6" spans="1:6" x14ac:dyDescent="0.25">
      <c r="A6" s="1">
        <v>4</v>
      </c>
      <c r="B6" s="2">
        <v>0.78147680543010711</v>
      </c>
      <c r="C6" s="2">
        <v>0.28012460110214987</v>
      </c>
      <c r="D6" s="2">
        <v>0.31786913516128962</v>
      </c>
      <c r="E6" s="2">
        <v>0.73199999999999998</v>
      </c>
      <c r="F6" s="2">
        <v>0.67045299497311805</v>
      </c>
    </row>
    <row r="7" spans="1:6" x14ac:dyDescent="0.25">
      <c r="A7" s="1">
        <v>5</v>
      </c>
      <c r="B7" s="2">
        <v>49.77194142118281</v>
      </c>
      <c r="C7" s="2">
        <v>11.795506497258064</v>
      </c>
      <c r="D7" s="2">
        <v>20.325286046370966</v>
      </c>
      <c r="E7" s="2">
        <v>11.12561378994624</v>
      </c>
      <c r="F7" s="2">
        <v>9.357539497849471</v>
      </c>
    </row>
    <row r="8" spans="1:6" x14ac:dyDescent="0.25">
      <c r="A8" s="1">
        <v>6</v>
      </c>
      <c r="B8" s="2">
        <v>87.865297074005341</v>
      </c>
      <c r="C8" s="2">
        <v>20.602111639354835</v>
      </c>
      <c r="D8" s="2">
        <v>35.881467739166638</v>
      </c>
      <c r="E8" s="2">
        <v>14.758792024677424</v>
      </c>
      <c r="F8" s="2">
        <v>12.427072492607529</v>
      </c>
    </row>
    <row r="9" spans="1:6" x14ac:dyDescent="0.25">
      <c r="A9" s="1">
        <v>7</v>
      </c>
      <c r="B9" s="2">
        <v>66.429409647580584</v>
      </c>
      <c r="C9" s="2">
        <v>17.445251959112902</v>
      </c>
      <c r="D9" s="2">
        <v>27.127646726962386</v>
      </c>
      <c r="E9" s="2">
        <v>11.495684877096771</v>
      </c>
      <c r="F9" s="2">
        <v>9.6641531935483904</v>
      </c>
    </row>
    <row r="10" spans="1:6" x14ac:dyDescent="0.25">
      <c r="A10" s="1">
        <v>8</v>
      </c>
      <c r="B10" s="2">
        <v>117.9110135112366</v>
      </c>
      <c r="C10" s="2">
        <v>26.129987860134403</v>
      </c>
      <c r="D10" s="2">
        <v>48.151158138602149</v>
      </c>
      <c r="E10" s="2">
        <v>9.0671297537903328</v>
      </c>
      <c r="F10" s="2">
        <v>7.6350691415053786</v>
      </c>
    </row>
    <row r="11" spans="1:6" x14ac:dyDescent="0.25">
      <c r="A11" s="1">
        <v>9</v>
      </c>
      <c r="B11" s="2">
        <v>89.980058307473115</v>
      </c>
      <c r="C11" s="2">
        <v>19.689644805698915</v>
      </c>
      <c r="D11" s="2">
        <v>36.7448375696505</v>
      </c>
      <c r="E11" s="2">
        <v>10.684128879999994</v>
      </c>
      <c r="F11" s="2">
        <v>9.0316169016935444</v>
      </c>
    </row>
    <row r="12" spans="1:6" x14ac:dyDescent="0.25">
      <c r="A12" s="1">
        <v>10</v>
      </c>
      <c r="B12" s="2">
        <v>109.43362997341396</v>
      </c>
      <c r="C12" s="2">
        <v>28.487711338548365</v>
      </c>
      <c r="D12" s="2">
        <v>44.689140207419371</v>
      </c>
      <c r="E12" s="2">
        <v>38.636236547580658</v>
      </c>
      <c r="F12" s="2">
        <v>32.606425944569878</v>
      </c>
    </row>
    <row r="13" spans="1:6" x14ac:dyDescent="0.25">
      <c r="A13" s="1">
        <v>11</v>
      </c>
      <c r="B13" s="2">
        <v>70.299243199973105</v>
      </c>
      <c r="C13" s="2">
        <v>17.096333335779573</v>
      </c>
      <c r="D13" s="2">
        <v>28.707677556317201</v>
      </c>
      <c r="E13" s="2">
        <v>20.01547037220428</v>
      </c>
      <c r="F13" s="2">
        <v>16.882188897043005</v>
      </c>
    </row>
    <row r="14" spans="1:6" x14ac:dyDescent="0.25">
      <c r="A14" s="1">
        <v>12</v>
      </c>
      <c r="B14" s="2">
        <v>61.65079638825263</v>
      </c>
      <c r="C14" s="2">
        <v>16.808058244032264</v>
      </c>
      <c r="D14" s="2">
        <v>25.175895306397848</v>
      </c>
      <c r="E14" s="2">
        <v>32.932736659327936</v>
      </c>
      <c r="F14" s="2">
        <v>27.84042653981183</v>
      </c>
    </row>
    <row r="15" spans="1:6" x14ac:dyDescent="0.25">
      <c r="A15" s="1">
        <v>13</v>
      </c>
      <c r="B15" s="2">
        <v>41.667733919327958</v>
      </c>
      <c r="C15" s="2">
        <v>9.6716244766397921</v>
      </c>
      <c r="D15" s="2">
        <v>17.015701696182788</v>
      </c>
      <c r="E15" s="2">
        <v>21.851271360376348</v>
      </c>
      <c r="F15" s="2">
        <v>18.442037559086021</v>
      </c>
    </row>
    <row r="16" spans="1:6" x14ac:dyDescent="0.25">
      <c r="A16" s="1">
        <v>14</v>
      </c>
      <c r="B16" s="2">
        <v>6.4702281868010756</v>
      </c>
      <c r="C16" s="2">
        <v>1.3544368918548395</v>
      </c>
      <c r="D16" s="2">
        <v>2.6416322358870983</v>
      </c>
      <c r="E16" s="2">
        <v>4.9458651909139997</v>
      </c>
      <c r="F16" s="2">
        <v>2.6956505652957001</v>
      </c>
    </row>
    <row r="17" spans="1:6" x14ac:dyDescent="0.25">
      <c r="A17" s="1">
        <v>15</v>
      </c>
      <c r="B17" s="2">
        <v>11.5504096</v>
      </c>
      <c r="C17" s="2">
        <v>2.0624622518279567</v>
      </c>
      <c r="D17" s="2">
        <v>3.6465683265053772</v>
      </c>
      <c r="E17" s="2">
        <v>2.6110407100269</v>
      </c>
      <c r="F17" s="2">
        <v>10.656960577849464</v>
      </c>
    </row>
    <row r="18" spans="1:6" x14ac:dyDescent="0.25">
      <c r="A18" s="1">
        <v>16</v>
      </c>
      <c r="B18" s="2">
        <v>98.767645638064479</v>
      </c>
      <c r="C18" s="2">
        <v>22.557647216290313</v>
      </c>
      <c r="D18" s="2">
        <v>40.332508898279563</v>
      </c>
      <c r="E18" s="2">
        <v>18.1586139498656</v>
      </c>
      <c r="F18" s="2">
        <v>15.305748164758057</v>
      </c>
    </row>
    <row r="19" spans="1:6" x14ac:dyDescent="0.25">
      <c r="A19" s="1">
        <v>17</v>
      </c>
      <c r="B19" s="2">
        <v>35.729616336075253</v>
      </c>
      <c r="C19" s="2">
        <v>7.9416828372043007</v>
      </c>
      <c r="D19" s="2">
        <v>13.41202047521505</v>
      </c>
      <c r="E19" s="2">
        <v>21.245343693064498</v>
      </c>
      <c r="F19" s="2">
        <v>23.069478622876325</v>
      </c>
    </row>
    <row r="20" spans="1:6" x14ac:dyDescent="0.25">
      <c r="A20" s="1">
        <v>18</v>
      </c>
      <c r="B20" s="2">
        <v>54.142544999999998</v>
      </c>
      <c r="C20" s="2">
        <v>43.775120899354832</v>
      </c>
      <c r="D20" s="2">
        <v>38.5574095712903</v>
      </c>
      <c r="E20" s="2">
        <v>18.891964048629035</v>
      </c>
      <c r="F20" s="2">
        <v>15.903159723118288</v>
      </c>
    </row>
    <row r="21" spans="1:6" x14ac:dyDescent="0.25">
      <c r="A21" s="1">
        <v>19</v>
      </c>
      <c r="B21" s="2">
        <v>48.006389900000002</v>
      </c>
      <c r="C21" s="2">
        <v>4.5188648848387096</v>
      </c>
      <c r="D21" s="2">
        <v>8.5295854898118293</v>
      </c>
      <c r="E21" s="2">
        <v>13.628687684865589</v>
      </c>
      <c r="F21" s="2">
        <v>11.521688823440867</v>
      </c>
    </row>
    <row r="22" spans="1:6" x14ac:dyDescent="0.25">
      <c r="A22" s="1">
        <v>20</v>
      </c>
      <c r="B22" s="2">
        <v>2.887214281397851</v>
      </c>
      <c r="C22" s="2">
        <v>0.14729100951612878</v>
      </c>
      <c r="D22" s="2">
        <v>0.29516419693548329</v>
      </c>
      <c r="E22" s="2">
        <v>0.36712293295699</v>
      </c>
      <c r="F22" s="2">
        <v>0.70828162446239995</v>
      </c>
    </row>
    <row r="23" spans="1:6" x14ac:dyDescent="0.25">
      <c r="A23" s="1">
        <v>21</v>
      </c>
      <c r="B23" s="2">
        <v>23.174076586155923</v>
      </c>
      <c r="C23" s="2">
        <v>5.5967672726612889</v>
      </c>
      <c r="D23" s="2">
        <v>9.4636899355376283</v>
      </c>
      <c r="E23" s="2">
        <v>17.350717893548399</v>
      </c>
      <c r="F23" s="2">
        <v>13.1752409419624</v>
      </c>
    </row>
    <row r="24" spans="1:6" x14ac:dyDescent="0.25">
      <c r="A24" s="1">
        <v>22</v>
      </c>
      <c r="B24" s="2">
        <v>0.94264305497311607</v>
      </c>
      <c r="C24" s="2">
        <v>0.13128111717741911</v>
      </c>
      <c r="D24" s="2">
        <v>0.23733452521505302</v>
      </c>
      <c r="E24" s="2">
        <v>0.44165412612902999</v>
      </c>
      <c r="F24" s="2">
        <v>0.16372363728495001</v>
      </c>
    </row>
    <row r="25" spans="1:6" x14ac:dyDescent="0.25">
      <c r="A25" s="1">
        <v>23</v>
      </c>
      <c r="B25" s="2">
        <v>24.337559125752684</v>
      </c>
      <c r="C25" s="2">
        <v>5.4657772444354871</v>
      </c>
      <c r="D25" s="2">
        <v>9.9381649266666727</v>
      </c>
      <c r="E25" s="2">
        <v>15.701726168602159</v>
      </c>
      <c r="F25" s="2">
        <v>13.241636408870967</v>
      </c>
    </row>
    <row r="26" spans="1:6" x14ac:dyDescent="0.25">
      <c r="A26" s="1">
        <v>24</v>
      </c>
      <c r="B26" s="2">
        <v>64.429240431397844</v>
      </c>
      <c r="C26" s="2">
        <v>13.927830097473114</v>
      </c>
      <c r="D26" s="2">
        <v>26.310657069435468</v>
      </c>
      <c r="E26" s="2">
        <v>17.680645891317209</v>
      </c>
      <c r="F26" s="2">
        <v>14.883960273870972</v>
      </c>
    </row>
    <row r="27" spans="1:6" x14ac:dyDescent="0.25">
      <c r="A27" s="1">
        <v>25</v>
      </c>
      <c r="B27" s="2">
        <v>49.12717939335996</v>
      </c>
      <c r="C27" s="2">
        <v>10.4304957163172</v>
      </c>
      <c r="D27" s="2">
        <v>15.3220763319892</v>
      </c>
      <c r="E27" s="2">
        <v>16.351949042795699</v>
      </c>
      <c r="F27" s="2">
        <v>15.3540961166666</v>
      </c>
    </row>
    <row r="28" spans="1:6" x14ac:dyDescent="0.25">
      <c r="A28" s="1">
        <v>26</v>
      </c>
      <c r="B28" s="2">
        <v>4.9291062473118306</v>
      </c>
      <c r="C28" s="2">
        <v>1.1096310835483865</v>
      </c>
      <c r="D28" s="2">
        <v>2.0119098038978507</v>
      </c>
      <c r="E28" s="2">
        <v>3.9858538284946001</v>
      </c>
      <c r="F28" s="2">
        <v>1.7762946264516</v>
      </c>
    </row>
    <row r="29" spans="1:6" x14ac:dyDescent="0.25">
      <c r="A29" s="1">
        <v>27</v>
      </c>
      <c r="B29" s="2">
        <v>27.282409019569901</v>
      </c>
      <c r="C29" s="2">
        <v>5.2674137168817197</v>
      </c>
      <c r="D29" s="2">
        <v>6.5276472396236498</v>
      </c>
      <c r="E29" s="2">
        <v>9.8617925129569901</v>
      </c>
      <c r="F29" s="2">
        <v>5.4172996838440897</v>
      </c>
    </row>
    <row r="30" spans="1:6" x14ac:dyDescent="0.25">
      <c r="B30" s="3">
        <f>SUM(B3:B29)</f>
        <v>1247.4397734360748</v>
      </c>
      <c r="C30" s="3">
        <f>SUM(C3:C29)</f>
        <v>318.14922718336021</v>
      </c>
      <c r="D30" s="3">
        <f>SUM(D3:D29)</f>
        <v>502.14655186249979</v>
      </c>
      <c r="E30" s="3">
        <f>SUM(E3:E29)</f>
        <v>348.1801047650269</v>
      </c>
      <c r="F30" s="3">
        <f>SUM(F3:F29)</f>
        <v>301.60964335631712</v>
      </c>
    </row>
    <row r="31" spans="1:6" x14ac:dyDescent="0.25">
      <c r="C31">
        <f>C30/27</f>
        <v>11.783304710494823</v>
      </c>
      <c r="D31">
        <f>D30/27</f>
        <v>18.598020439351846</v>
      </c>
      <c r="E31">
        <f>E30/27</f>
        <v>12.895559435741736</v>
      </c>
      <c r="F31">
        <f>F30/27</f>
        <v>11.17072753171545</v>
      </c>
    </row>
    <row r="32" spans="1:6" x14ac:dyDescent="0.25">
      <c r="C32" s="2">
        <v>2</v>
      </c>
      <c r="D32" s="2">
        <v>4</v>
      </c>
      <c r="E32" s="2">
        <v>3</v>
      </c>
      <c r="F32" s="2">
        <v>1</v>
      </c>
    </row>
    <row r="33" spans="2:6" x14ac:dyDescent="0.25">
      <c r="C33" s="3">
        <f>(B30-C30)*100/B30</f>
        <v>74.495824651556717</v>
      </c>
      <c r="D33" s="3">
        <f>(B30-D30)*100/B30</f>
        <v>59.745828010651259</v>
      </c>
      <c r="E33" s="3">
        <f>(B30-E30)*100/B30</f>
        <v>72.088423651430944</v>
      </c>
      <c r="F33" s="3">
        <f>(B30-F30)*100/B30</f>
        <v>75.821707005097906</v>
      </c>
    </row>
    <row r="34" spans="2:6" x14ac:dyDescent="0.25">
      <c r="B34">
        <f>B30/27</f>
        <v>46.201473090224994</v>
      </c>
      <c r="C34">
        <f>C30/27</f>
        <v>11.783304710494823</v>
      </c>
      <c r="D34">
        <f>D30/27</f>
        <v>18.598020439351846</v>
      </c>
      <c r="E34">
        <f>E30/27</f>
        <v>12.895559435741736</v>
      </c>
      <c r="F34">
        <f>F30/27</f>
        <v>11.17072753171545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opLeftCell="A10" workbookViewId="0">
      <selection activeCell="B34" sqref="B34:F34"/>
    </sheetView>
  </sheetViews>
  <sheetFormatPr defaultRowHeight="15" x14ac:dyDescent="0.25"/>
  <cols>
    <col min="2" max="2" width="17.85546875" customWidth="1"/>
    <col min="3" max="3" width="21.85546875" customWidth="1"/>
    <col min="4" max="4" width="25.42578125" customWidth="1"/>
    <col min="5" max="5" width="34.7109375" customWidth="1"/>
    <col min="6" max="6" width="21.7109375" customWidth="1"/>
  </cols>
  <sheetData>
    <row r="2" spans="1:6" x14ac:dyDescent="0.25">
      <c r="A2" s="1" t="s">
        <v>0</v>
      </c>
      <c r="B2" s="1" t="s">
        <v>5</v>
      </c>
      <c r="C2" t="s">
        <v>1</v>
      </c>
      <c r="D2" t="s">
        <v>2</v>
      </c>
      <c r="E2" t="s">
        <v>3</v>
      </c>
      <c r="F2" t="s">
        <v>4</v>
      </c>
    </row>
    <row r="3" spans="1:6" x14ac:dyDescent="0.25">
      <c r="A3" s="1">
        <v>1</v>
      </c>
      <c r="B3" s="2">
        <v>2.1441612175806468</v>
      </c>
      <c r="C3" s="2">
        <v>1.0015400528494625</v>
      </c>
      <c r="D3" s="2">
        <v>0.87481932924731165</v>
      </c>
      <c r="E3" s="2">
        <v>0.3973364189516122</v>
      </c>
      <c r="F3" s="2">
        <v>0.33678991701612837</v>
      </c>
    </row>
    <row r="4" spans="1:6" x14ac:dyDescent="0.25">
      <c r="A4" s="1">
        <v>2</v>
      </c>
      <c r="B4" s="2">
        <v>3.7560177723118269</v>
      </c>
      <c r="C4" s="2">
        <v>1.0436509211827956</v>
      </c>
      <c r="D4" s="2">
        <v>1.5341358046505371</v>
      </c>
      <c r="E4" s="2">
        <v>2.6602619287903218</v>
      </c>
      <c r="F4" s="2">
        <v>2.2347869111827965</v>
      </c>
    </row>
    <row r="5" spans="1:6" x14ac:dyDescent="0.25">
      <c r="A5" s="1">
        <v>3</v>
      </c>
      <c r="B5" s="2">
        <v>135.18500813715048</v>
      </c>
      <c r="C5" s="2">
        <v>32.809800092096772</v>
      </c>
      <c r="D5" s="2">
        <v>55.205795910591419</v>
      </c>
      <c r="E5" s="2">
        <v>18.497635548844084</v>
      </c>
      <c r="F5" s="2">
        <v>15.567340102607526</v>
      </c>
    </row>
    <row r="6" spans="1:6" x14ac:dyDescent="0.25">
      <c r="A6" s="1">
        <v>4</v>
      </c>
      <c r="B6" s="2">
        <v>8.7055375109139792</v>
      </c>
      <c r="C6" s="2">
        <v>1.5680961823387087</v>
      </c>
      <c r="D6" s="2">
        <v>2.3298759687096755</v>
      </c>
      <c r="E6" s="2">
        <v>6.0913274014516112</v>
      </c>
      <c r="F6" s="2">
        <v>5.1343239581989266</v>
      </c>
    </row>
    <row r="7" spans="1:6" x14ac:dyDescent="0.25">
      <c r="A7" s="1">
        <v>5</v>
      </c>
      <c r="B7" s="2">
        <v>57.797069757849464</v>
      </c>
      <c r="C7" s="2">
        <v>13.581919393306453</v>
      </c>
      <c r="D7" s="2">
        <v>23.602850611881731</v>
      </c>
      <c r="E7" s="2">
        <v>17.086436311424727</v>
      </c>
      <c r="F7" s="2">
        <v>14.37232292658603</v>
      </c>
    </row>
    <row r="8" spans="1:6" x14ac:dyDescent="0.25">
      <c r="A8" s="1">
        <v>6</v>
      </c>
      <c r="B8" s="2">
        <v>126.84569779204293</v>
      </c>
      <c r="C8" s="2">
        <v>29.747059172876341</v>
      </c>
      <c r="D8" s="2">
        <v>51.800152206370967</v>
      </c>
      <c r="E8" s="2">
        <v>27.756204803145167</v>
      </c>
      <c r="F8" s="2">
        <v>23.390549736505371</v>
      </c>
    </row>
    <row r="9" spans="1:6" x14ac:dyDescent="0.25">
      <c r="A9" s="1">
        <v>7</v>
      </c>
      <c r="B9" s="2">
        <v>65.511509153494643</v>
      </c>
      <c r="C9" s="2">
        <v>17.193654075268824</v>
      </c>
      <c r="D9" s="2">
        <v>26.753209305537649</v>
      </c>
      <c r="E9" s="2">
        <v>16.766044405349458</v>
      </c>
      <c r="F9" s="2">
        <v>14.10714089166666</v>
      </c>
    </row>
    <row r="10" spans="1:6" x14ac:dyDescent="0.25">
      <c r="A10" s="1">
        <v>8</v>
      </c>
      <c r="B10" s="2">
        <v>162.95101293499997</v>
      </c>
      <c r="C10" s="2">
        <v>35.769592552096775</v>
      </c>
      <c r="D10" s="2">
        <v>66.544389783467736</v>
      </c>
      <c r="E10" s="2">
        <v>13.126365184032259</v>
      </c>
      <c r="F10" s="2">
        <v>11.053423729946239</v>
      </c>
    </row>
    <row r="11" spans="1:6" x14ac:dyDescent="0.25">
      <c r="A11" s="1">
        <v>9</v>
      </c>
      <c r="B11" s="2">
        <v>77.379108681102153</v>
      </c>
      <c r="C11" s="2">
        <v>16.932062137419358</v>
      </c>
      <c r="D11" s="2">
        <v>31.598675994086019</v>
      </c>
      <c r="E11" s="2">
        <v>10.495988387607534</v>
      </c>
      <c r="F11" s="2">
        <v>8.8701595631989285</v>
      </c>
    </row>
    <row r="12" spans="1:6" x14ac:dyDescent="0.25">
      <c r="A12" s="1">
        <v>10</v>
      </c>
      <c r="B12" s="2">
        <v>88.836272786935467</v>
      </c>
      <c r="C12" s="2">
        <v>25.036657757876338</v>
      </c>
      <c r="D12" s="2">
        <v>36.277639802311818</v>
      </c>
      <c r="E12" s="2">
        <v>42.739523439166668</v>
      </c>
      <c r="F12" s="2">
        <v>36.110651773736549</v>
      </c>
    </row>
    <row r="13" spans="1:6" x14ac:dyDescent="0.25">
      <c r="A13" s="1">
        <v>11</v>
      </c>
      <c r="B13" s="2">
        <v>72.294269844677402</v>
      </c>
      <c r="C13" s="2">
        <v>17.576047928037635</v>
      </c>
      <c r="D13" s="2">
        <v>29.522920680134394</v>
      </c>
      <c r="E13" s="2">
        <v>19.915820921102135</v>
      </c>
      <c r="F13" s="2">
        <v>16.799907753387089</v>
      </c>
    </row>
    <row r="14" spans="1:6" x14ac:dyDescent="0.25">
      <c r="A14" s="1">
        <v>12</v>
      </c>
      <c r="B14" s="2">
        <v>62.13458622583336</v>
      </c>
      <c r="C14" s="2">
        <v>16.928180951397856</v>
      </c>
      <c r="D14" s="2">
        <v>25.373253615591405</v>
      </c>
      <c r="E14" s="2">
        <v>33.272243406559149</v>
      </c>
      <c r="F14" s="2">
        <v>28.12879866120965</v>
      </c>
    </row>
    <row r="15" spans="1:6" x14ac:dyDescent="0.25">
      <c r="A15" s="1">
        <v>13</v>
      </c>
      <c r="B15" s="2">
        <v>42.678297729677439</v>
      </c>
      <c r="C15" s="2">
        <v>9.7378957279569978</v>
      </c>
      <c r="D15" s="2">
        <v>17.428562859220431</v>
      </c>
      <c r="E15" s="2">
        <v>19.26533414389786</v>
      </c>
      <c r="F15" s="2">
        <v>16.248682308682799</v>
      </c>
    </row>
    <row r="16" spans="1:6" x14ac:dyDescent="0.25">
      <c r="A16" s="1">
        <v>14</v>
      </c>
      <c r="B16" s="2">
        <v>7.5799563000000001</v>
      </c>
      <c r="C16" s="2">
        <v>1.3587061964784954</v>
      </c>
      <c r="D16" s="2">
        <v>2.6517233195430094</v>
      </c>
      <c r="E16" s="2">
        <v>4.9897225929570004</v>
      </c>
      <c r="F16" s="2">
        <v>2.7330069807527</v>
      </c>
    </row>
    <row r="17" spans="1:8" x14ac:dyDescent="0.25">
      <c r="A17" s="1">
        <v>15</v>
      </c>
      <c r="B17" s="2">
        <v>12.6332605</v>
      </c>
      <c r="C17" s="2">
        <v>1.8242544597580659</v>
      </c>
      <c r="D17" s="2">
        <v>3.1947012439516134</v>
      </c>
      <c r="E17" s="2">
        <v>5.4461027256719996</v>
      </c>
      <c r="F17" s="2">
        <v>6.6822007085483897</v>
      </c>
      <c r="H17" t="s">
        <v>6</v>
      </c>
    </row>
    <row r="18" spans="1:8" x14ac:dyDescent="0.25">
      <c r="A18" s="1">
        <v>16</v>
      </c>
      <c r="B18" s="2">
        <v>111.22334187758075</v>
      </c>
      <c r="C18" s="2">
        <v>25.108362669623656</v>
      </c>
      <c r="D18" s="2">
        <v>45.419385357365577</v>
      </c>
      <c r="E18" s="2">
        <v>18.991613499731187</v>
      </c>
      <c r="F18" s="2">
        <v>15.997860662043015</v>
      </c>
    </row>
    <row r="19" spans="1:8" x14ac:dyDescent="0.25">
      <c r="A19" s="1">
        <v>17</v>
      </c>
      <c r="B19" s="2">
        <v>39.663594249845055</v>
      </c>
      <c r="C19" s="2">
        <v>7.7548037302688169</v>
      </c>
      <c r="D19" s="2">
        <v>13.068535512311842</v>
      </c>
      <c r="E19" s="2">
        <v>26.143669040860221</v>
      </c>
      <c r="F19" s="2">
        <v>22.138964274220424</v>
      </c>
    </row>
    <row r="20" spans="1:8" x14ac:dyDescent="0.25">
      <c r="A20" s="1">
        <v>18</v>
      </c>
      <c r="B20" s="2">
        <v>58.834898899999999</v>
      </c>
      <c r="C20" s="2">
        <v>44.61248678349461</v>
      </c>
      <c r="D20" s="2">
        <v>50.412810548871001</v>
      </c>
      <c r="E20" s="2">
        <v>19.290949971639776</v>
      </c>
      <c r="F20" s="2">
        <v>16.238688254677424</v>
      </c>
    </row>
    <row r="21" spans="1:8" x14ac:dyDescent="0.25">
      <c r="A21" s="1">
        <v>19</v>
      </c>
      <c r="B21" s="2">
        <v>49.494892660002513</v>
      </c>
      <c r="C21" s="2">
        <v>5.5409752236021523</v>
      </c>
      <c r="D21" s="2">
        <v>10.500160662580644</v>
      </c>
      <c r="E21" s="2">
        <v>14.938393907822572</v>
      </c>
      <c r="F21" s="2">
        <v>12.633842677903225</v>
      </c>
    </row>
    <row r="22" spans="1:8" x14ac:dyDescent="0.25">
      <c r="A22" s="1">
        <v>20</v>
      </c>
      <c r="B22" s="2">
        <v>3.3936120275537642</v>
      </c>
      <c r="C22" s="2">
        <v>0.18775237379032217</v>
      </c>
      <c r="D22" s="2">
        <v>0.35338198725806363</v>
      </c>
      <c r="E22" s="2">
        <v>0.77798404303764002</v>
      </c>
      <c r="F22" s="2">
        <v>0.27737050620968001</v>
      </c>
    </row>
    <row r="23" spans="1:8" x14ac:dyDescent="0.25">
      <c r="A23" s="1">
        <v>21</v>
      </c>
      <c r="B23" s="2">
        <v>20.351969200268798</v>
      </c>
      <c r="C23" s="2">
        <v>4.9393913902688125</v>
      </c>
      <c r="D23" s="2">
        <v>8.3107836278494656</v>
      </c>
      <c r="E23" s="2">
        <v>17.923254939516099</v>
      </c>
      <c r="F23" s="2">
        <v>19.406221196478491</v>
      </c>
    </row>
    <row r="24" spans="1:8" x14ac:dyDescent="0.25">
      <c r="A24" s="1">
        <v>22</v>
      </c>
      <c r="B24" s="2">
        <v>1.0538390344892479</v>
      </c>
      <c r="C24" s="2">
        <v>0.13749101481182768</v>
      </c>
      <c r="D24" s="2">
        <v>0.25353847685483794</v>
      </c>
      <c r="E24" s="2">
        <v>0.49938676819893002</v>
      </c>
      <c r="F24" s="2">
        <v>0.11282064045699</v>
      </c>
    </row>
    <row r="25" spans="1:8" x14ac:dyDescent="0.25">
      <c r="A25" s="1">
        <v>23</v>
      </c>
      <c r="B25" s="2">
        <v>22.032716806881712</v>
      </c>
      <c r="C25" s="2">
        <v>4.9685002854301077</v>
      </c>
      <c r="D25" s="2">
        <v>8.9971713757526928</v>
      </c>
      <c r="E25" s="2">
        <v>12.85050988755377</v>
      </c>
      <c r="F25" s="2">
        <v>10.819679301801083</v>
      </c>
    </row>
    <row r="26" spans="1:8" x14ac:dyDescent="0.25">
      <c r="A26" s="1">
        <v>24</v>
      </c>
      <c r="B26" s="2">
        <v>68.776653923736504</v>
      </c>
      <c r="C26" s="2">
        <v>14.843304850295704</v>
      </c>
      <c r="D26" s="2">
        <v>28.085911555672041</v>
      </c>
      <c r="E26" s="2">
        <v>18.191312942096776</v>
      </c>
      <c r="F26" s="2">
        <v>15.315063011209679</v>
      </c>
    </row>
    <row r="27" spans="1:8" x14ac:dyDescent="0.25">
      <c r="A27" s="1">
        <v>25</v>
      </c>
      <c r="B27" s="2">
        <v>51.321301178002507</v>
      </c>
      <c r="C27" s="2">
        <v>8.4983318636021501</v>
      </c>
      <c r="D27" s="2">
        <v>10.2191527158871</v>
      </c>
      <c r="E27" s="2">
        <v>16.313137182580601</v>
      </c>
      <c r="F27" s="2">
        <v>15.3255693994086</v>
      </c>
    </row>
    <row r="28" spans="1:8" x14ac:dyDescent="0.25">
      <c r="A28" s="1">
        <v>26</v>
      </c>
      <c r="B28" s="2">
        <v>4.2009957496774204</v>
      </c>
      <c r="C28" s="2">
        <v>0.98096976693548332</v>
      </c>
      <c r="D28" s="2">
        <v>1.7157753104569899</v>
      </c>
      <c r="E28" s="2">
        <v>3.9119172347848998</v>
      </c>
      <c r="F28" s="2">
        <v>1.7125461460483999</v>
      </c>
    </row>
    <row r="29" spans="1:8" x14ac:dyDescent="0.25">
      <c r="A29" s="1">
        <v>27</v>
      </c>
      <c r="B29" s="2">
        <v>28.403780690833312</v>
      </c>
      <c r="C29" s="2">
        <v>5.2767285633333296</v>
      </c>
      <c r="D29" s="2">
        <v>8.5438511912634407</v>
      </c>
      <c r="E29" s="2">
        <v>4.2600992284139796</v>
      </c>
      <c r="F29" s="2">
        <v>10.752634156102101</v>
      </c>
    </row>
    <row r="30" spans="1:8" x14ac:dyDescent="0.25">
      <c r="B30" s="3">
        <f>SUM(B3:B29)</f>
        <v>1385.1833626434418</v>
      </c>
      <c r="C30" s="3">
        <f>SUM(C3:C29)</f>
        <v>344.95821611639786</v>
      </c>
      <c r="D30" s="3">
        <f>SUM(D3:D29)</f>
        <v>560.57316475741925</v>
      </c>
      <c r="E30" s="3">
        <f>SUM(E3:E29)</f>
        <v>392.598576265188</v>
      </c>
      <c r="F30" s="3">
        <f>SUM(F3:F29)</f>
        <v>342.50134614978498</v>
      </c>
    </row>
    <row r="31" spans="1:8" x14ac:dyDescent="0.25">
      <c r="B31">
        <f>B30/27</f>
        <v>51.303087505312661</v>
      </c>
      <c r="C31">
        <f>C30/27</f>
        <v>12.776230226533254</v>
      </c>
      <c r="D31">
        <f>D30/27</f>
        <v>20.761969065089602</v>
      </c>
      <c r="E31">
        <f>E30/27</f>
        <v>14.540688009821778</v>
      </c>
      <c r="F31">
        <f>F30/27</f>
        <v>12.68523504258463</v>
      </c>
    </row>
    <row r="32" spans="1:8" x14ac:dyDescent="0.25">
      <c r="C32" s="2">
        <v>2</v>
      </c>
      <c r="D32" s="2">
        <v>4</v>
      </c>
      <c r="E32" s="2">
        <v>3</v>
      </c>
      <c r="F32" s="2">
        <v>1</v>
      </c>
    </row>
    <row r="33" spans="2:6" x14ac:dyDescent="0.25">
      <c r="C33" s="3">
        <f>(B30-C30)*100/B30</f>
        <v>75.096566604865217</v>
      </c>
      <c r="D33" s="3">
        <f>(B30-D30)*100/B30</f>
        <v>59.530761062012864</v>
      </c>
      <c r="E33" s="3">
        <f>(B30-E30)*100/B30</f>
        <v>71.657284742724258</v>
      </c>
      <c r="F33" s="3">
        <f>(B30-F30)*100/B30</f>
        <v>75.273934456145511</v>
      </c>
    </row>
    <row r="34" spans="2:6" x14ac:dyDescent="0.25">
      <c r="B34">
        <f>B30/27</f>
        <v>51.303087505312661</v>
      </c>
      <c r="C34">
        <f>C30/27</f>
        <v>12.776230226533254</v>
      </c>
      <c r="D34">
        <f>D30/27</f>
        <v>20.761969065089602</v>
      </c>
      <c r="E34">
        <f>E30/27</f>
        <v>14.540688009821778</v>
      </c>
      <c r="F34">
        <f>F30/27</f>
        <v>12.68523504258463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opLeftCell="A16" workbookViewId="0">
      <selection activeCell="B34" sqref="B34:F34"/>
    </sheetView>
  </sheetViews>
  <sheetFormatPr defaultRowHeight="15" x14ac:dyDescent="0.25"/>
  <cols>
    <col min="2" max="2" width="18.85546875" customWidth="1"/>
    <col min="3" max="3" width="21.5703125" customWidth="1"/>
    <col min="4" max="4" width="24.28515625" customWidth="1"/>
    <col min="5" max="5" width="29.140625" customWidth="1"/>
    <col min="6" max="6" width="20.85546875" customWidth="1"/>
    <col min="8" max="8" width="10.5703125" bestFit="1" customWidth="1"/>
  </cols>
  <sheetData>
    <row r="2" spans="1:8" x14ac:dyDescent="0.25">
      <c r="A2" s="1" t="s">
        <v>0</v>
      </c>
      <c r="B2" s="1" t="s">
        <v>5</v>
      </c>
      <c r="C2" t="s">
        <v>1</v>
      </c>
      <c r="D2" t="s">
        <v>2</v>
      </c>
      <c r="E2" t="s">
        <v>3</v>
      </c>
      <c r="F2" t="s">
        <v>4</v>
      </c>
    </row>
    <row r="3" spans="1:8" x14ac:dyDescent="0.25">
      <c r="A3" s="1">
        <v>1</v>
      </c>
      <c r="B3" s="2">
        <v>2.1441612175806468</v>
      </c>
      <c r="C3" s="2">
        <v>1.0015400528494625</v>
      </c>
      <c r="D3" s="2">
        <v>0.87481932924731165</v>
      </c>
      <c r="E3" s="2">
        <v>0.3973364189516122</v>
      </c>
      <c r="F3" s="2">
        <v>0.33678991701612837</v>
      </c>
      <c r="H3" s="3"/>
    </row>
    <row r="4" spans="1:8" x14ac:dyDescent="0.25">
      <c r="A4" s="1">
        <v>2</v>
      </c>
      <c r="B4" s="2">
        <v>3.762809847849462</v>
      </c>
      <c r="C4" s="2">
        <v>1.0453004252419353</v>
      </c>
      <c r="D4" s="2">
        <v>1.5361734273118275</v>
      </c>
      <c r="E4" s="2">
        <v>2.6715173682526876</v>
      </c>
      <c r="F4" s="2">
        <v>2.244975024489249</v>
      </c>
      <c r="H4" s="3"/>
    </row>
    <row r="5" spans="1:8" x14ac:dyDescent="0.25">
      <c r="A5" s="1">
        <v>3</v>
      </c>
      <c r="B5" s="2">
        <v>136.92698145325267</v>
      </c>
      <c r="C5" s="2">
        <v>32.87024956438173</v>
      </c>
      <c r="D5" s="2">
        <v>55.915955922876343</v>
      </c>
      <c r="E5" s="2">
        <v>18.013748681612896</v>
      </c>
      <c r="F5" s="2">
        <v>15.15855418489247</v>
      </c>
      <c r="H5" s="3"/>
    </row>
    <row r="6" spans="1:8" x14ac:dyDescent="0.25">
      <c r="A6" s="1">
        <v>4</v>
      </c>
      <c r="B6" s="2">
        <v>5.6886543517204311</v>
      </c>
      <c r="C6" s="2">
        <v>1.5619833143548381</v>
      </c>
      <c r="D6" s="2">
        <v>2.3232779524731164</v>
      </c>
      <c r="E6" s="2">
        <v>5.1082105606451602</v>
      </c>
      <c r="F6" s="2">
        <v>5.1484902871774176</v>
      </c>
      <c r="H6" s="3"/>
    </row>
    <row r="7" spans="1:8" x14ac:dyDescent="0.25">
      <c r="A7" s="1">
        <v>5</v>
      </c>
      <c r="B7" s="2">
        <v>71.086735843736577</v>
      </c>
      <c r="C7" s="2">
        <v>16.439345571989247</v>
      </c>
      <c r="D7" s="2">
        <v>29.029524907150524</v>
      </c>
      <c r="E7" s="2">
        <v>18.961922426666675</v>
      </c>
      <c r="F7" s="2">
        <v>15.951383459435483</v>
      </c>
      <c r="H7" s="3"/>
    </row>
    <row r="8" spans="1:8" x14ac:dyDescent="0.25">
      <c r="A8" s="1">
        <v>6</v>
      </c>
      <c r="B8" s="2">
        <v>135.84917609508059</v>
      </c>
      <c r="C8" s="2">
        <v>31.686778916774216</v>
      </c>
      <c r="D8" s="2">
        <v>55.476120516989219</v>
      </c>
      <c r="E8" s="2">
        <v>28.856326980940853</v>
      </c>
      <c r="F8" s="2">
        <v>24.318638343897852</v>
      </c>
      <c r="H8" s="3"/>
    </row>
    <row r="9" spans="1:8" x14ac:dyDescent="0.25">
      <c r="A9" s="1">
        <v>7</v>
      </c>
      <c r="B9" s="2">
        <v>65.171129139408592</v>
      </c>
      <c r="C9" s="2">
        <v>17.100311551451608</v>
      </c>
      <c r="D9" s="2">
        <v>26.614553934919357</v>
      </c>
      <c r="E9" s="2">
        <v>16.88956315048387</v>
      </c>
      <c r="F9" s="2">
        <v>14.211835884596775</v>
      </c>
      <c r="H9" s="3"/>
    </row>
    <row r="10" spans="1:8" x14ac:dyDescent="0.25">
      <c r="A10" s="1">
        <v>8</v>
      </c>
      <c r="B10" s="2">
        <v>183.79754226405919</v>
      </c>
      <c r="C10" s="2">
        <v>40.217528762392462</v>
      </c>
      <c r="D10" s="2">
        <v>75.057383203037645</v>
      </c>
      <c r="E10" s="2">
        <v>15.014756242795702</v>
      </c>
      <c r="F10" s="2">
        <v>12.643739702258063</v>
      </c>
      <c r="H10" s="3"/>
    </row>
    <row r="11" spans="1:8" x14ac:dyDescent="0.25">
      <c r="A11" s="1">
        <v>9</v>
      </c>
      <c r="B11" s="2">
        <v>76.701259542446266</v>
      </c>
      <c r="C11" s="2">
        <v>16.795735478413977</v>
      </c>
      <c r="D11" s="2">
        <v>31.322432579005394</v>
      </c>
      <c r="E11" s="2">
        <v>10.46270721747312</v>
      </c>
      <c r="F11" s="2">
        <v>8.8437674982526957</v>
      </c>
      <c r="H11" s="3"/>
    </row>
    <row r="12" spans="1:8" x14ac:dyDescent="0.25">
      <c r="A12" s="1">
        <v>10</v>
      </c>
      <c r="B12" s="2">
        <v>90.943562737311851</v>
      </c>
      <c r="C12" s="2">
        <v>25.568477272473121</v>
      </c>
      <c r="D12" s="2">
        <v>37.138001713629031</v>
      </c>
      <c r="E12" s="2">
        <v>43.303750857042999</v>
      </c>
      <c r="F12" s="2">
        <v>36.593471314811808</v>
      </c>
      <c r="H12" s="3"/>
    </row>
    <row r="13" spans="1:8" x14ac:dyDescent="0.25">
      <c r="A13" s="1">
        <v>11</v>
      </c>
      <c r="B13" s="2">
        <v>71.405478245752647</v>
      </c>
      <c r="C13" s="2">
        <v>17.405760891344094</v>
      </c>
      <c r="D13" s="2">
        <v>29.159835727822578</v>
      </c>
      <c r="E13" s="2">
        <v>19.547399338010759</v>
      </c>
      <c r="F13" s="2">
        <v>16.487860397258068</v>
      </c>
      <c r="H13" s="3"/>
    </row>
    <row r="14" spans="1:8" x14ac:dyDescent="0.25">
      <c r="A14" s="1">
        <v>12</v>
      </c>
      <c r="B14" s="2">
        <v>63.419452858252683</v>
      </c>
      <c r="C14" s="2">
        <v>17.242557019139785</v>
      </c>
      <c r="D14" s="2">
        <v>25.898960262204309</v>
      </c>
      <c r="E14" s="2">
        <v>33.993367769354833</v>
      </c>
      <c r="F14" s="2">
        <v>28.739697340994621</v>
      </c>
      <c r="H14" s="3"/>
    </row>
    <row r="15" spans="1:8" x14ac:dyDescent="0.25">
      <c r="A15" s="1">
        <v>13</v>
      </c>
      <c r="B15" s="2">
        <v>41.698395288897828</v>
      </c>
      <c r="C15" s="2">
        <v>9.5029869440053751</v>
      </c>
      <c r="D15" s="2">
        <v>17.028024461801078</v>
      </c>
      <c r="E15" s="2">
        <v>17.831915116505396</v>
      </c>
      <c r="F15" s="2">
        <v>15.036005736263453</v>
      </c>
      <c r="H15" s="3"/>
    </row>
    <row r="16" spans="1:8" x14ac:dyDescent="0.25">
      <c r="A16" s="1">
        <v>14</v>
      </c>
      <c r="B16" s="2">
        <v>9.0237575000000003</v>
      </c>
      <c r="C16" s="2">
        <v>1.4186705205107537</v>
      </c>
      <c r="D16" s="2">
        <v>2.7749509757258064</v>
      </c>
      <c r="E16" s="2">
        <v>5.5478371428494997</v>
      </c>
      <c r="F16" s="2">
        <v>3.2071908829300999</v>
      </c>
      <c r="H16" s="3"/>
    </row>
    <row r="17" spans="1:8" x14ac:dyDescent="0.25">
      <c r="A17" s="1">
        <v>15</v>
      </c>
      <c r="B17" s="2">
        <v>12.994210799999999</v>
      </c>
      <c r="C17" s="2">
        <v>1.7529376666129026</v>
      </c>
      <c r="D17" s="2">
        <v>3.052746865215056</v>
      </c>
      <c r="E17" s="2">
        <v>5.5156854066666998</v>
      </c>
      <c r="F17" s="2">
        <v>8.9009179624193564</v>
      </c>
      <c r="H17" s="3"/>
    </row>
    <row r="18" spans="1:8" x14ac:dyDescent="0.25">
      <c r="A18" s="1">
        <v>16</v>
      </c>
      <c r="B18" s="2">
        <v>115.14887044938162</v>
      </c>
      <c r="C18" s="2">
        <v>25.534419865134414</v>
      </c>
      <c r="D18" s="2">
        <v>47.022315184247319</v>
      </c>
      <c r="E18" s="2">
        <v>18.478035559435487</v>
      </c>
      <c r="F18" s="2">
        <v>15.560159908467735</v>
      </c>
      <c r="H18" s="3"/>
    </row>
    <row r="19" spans="1:8" x14ac:dyDescent="0.25">
      <c r="A19" s="1">
        <v>17</v>
      </c>
      <c r="B19" s="2">
        <v>42.872900396795487</v>
      </c>
      <c r="C19" s="2">
        <v>7.6816433737634391</v>
      </c>
      <c r="D19" s="2">
        <v>12.938418750940876</v>
      </c>
      <c r="E19" s="2">
        <v>25.797079129139757</v>
      </c>
      <c r="F19" s="2">
        <v>21.847681263306452</v>
      </c>
      <c r="H19" s="3"/>
    </row>
    <row r="20" spans="1:8" x14ac:dyDescent="0.25">
      <c r="A20" s="1">
        <v>18</v>
      </c>
      <c r="B20" s="2">
        <v>77.019031647957021</v>
      </c>
      <c r="C20" s="2">
        <v>44.61248678349461</v>
      </c>
      <c r="D20" s="2">
        <v>75.412810548870993</v>
      </c>
      <c r="E20" s="2">
        <v>19.290949971639776</v>
      </c>
      <c r="F20" s="2">
        <v>16.238688254677424</v>
      </c>
      <c r="H20" s="3"/>
    </row>
    <row r="21" spans="1:8" x14ac:dyDescent="0.25">
      <c r="A21" s="1">
        <v>19</v>
      </c>
      <c r="B21" s="2">
        <v>50.172091699999996</v>
      </c>
      <c r="C21" s="2">
        <v>3.9982037800537631</v>
      </c>
      <c r="D21" s="2">
        <v>7.582187981962365</v>
      </c>
      <c r="E21" s="2">
        <v>13.668178752634404</v>
      </c>
      <c r="F21" s="2">
        <v>11.560694742956988</v>
      </c>
      <c r="H21" s="3"/>
    </row>
    <row r="22" spans="1:8" x14ac:dyDescent="0.25">
      <c r="A22" s="1">
        <v>20</v>
      </c>
      <c r="B22" s="2">
        <v>3.609629138545666</v>
      </c>
      <c r="C22" s="2">
        <v>0.24344739319892428</v>
      </c>
      <c r="D22" s="2">
        <v>0.44216411749999979</v>
      </c>
      <c r="E22" s="2">
        <v>0.33567290462366001</v>
      </c>
      <c r="F22" s="2">
        <v>0.65675643981182996</v>
      </c>
      <c r="H22" s="3"/>
    </row>
    <row r="23" spans="1:8" x14ac:dyDescent="0.25">
      <c r="A23" s="1">
        <v>21</v>
      </c>
      <c r="B23" s="2">
        <v>18.361405919489243</v>
      </c>
      <c r="C23" s="2">
        <v>4.4681183776075297</v>
      </c>
      <c r="D23" s="2">
        <v>7.4981603045967775</v>
      </c>
      <c r="E23" s="2">
        <v>15.6993353491935</v>
      </c>
      <c r="F23" s="2">
        <v>17.5130756848387</v>
      </c>
      <c r="H23" s="3"/>
    </row>
    <row r="24" spans="1:8" x14ac:dyDescent="0.25">
      <c r="A24" s="1">
        <v>22</v>
      </c>
      <c r="B24" s="2">
        <v>1.1125419730645165</v>
      </c>
      <c r="C24" s="2">
        <v>0.14108111188172004</v>
      </c>
      <c r="D24" s="2">
        <v>0.26207708610214964</v>
      </c>
      <c r="E24" s="2">
        <v>0.52849566336022002</v>
      </c>
      <c r="F24" s="2">
        <v>0.13766023099463001</v>
      </c>
      <c r="H24" s="3"/>
    </row>
    <row r="25" spans="1:8" x14ac:dyDescent="0.25">
      <c r="A25" s="1">
        <v>23</v>
      </c>
      <c r="B25" s="2">
        <v>20.693222481209663</v>
      </c>
      <c r="C25" s="2">
        <v>4.6741123256989265</v>
      </c>
      <c r="D25" s="2">
        <v>8.4502152356720455</v>
      </c>
      <c r="E25" s="2">
        <v>11.480160133010752</v>
      </c>
      <c r="F25" s="2">
        <v>9.6589135924193545</v>
      </c>
      <c r="H25" s="3"/>
    </row>
    <row r="26" spans="1:8" x14ac:dyDescent="0.25">
      <c r="A26" s="1">
        <v>24</v>
      </c>
      <c r="B26" s="2">
        <v>69.952362199300865</v>
      </c>
      <c r="C26" s="2">
        <v>13.93481623231183</v>
      </c>
      <c r="D26" s="2">
        <v>26.355872886585999</v>
      </c>
      <c r="E26" s="2">
        <v>17.582257825672045</v>
      </c>
      <c r="F26" s="2">
        <v>14.800902893010752</v>
      </c>
      <c r="H26" s="3"/>
    </row>
    <row r="27" spans="1:8" x14ac:dyDescent="0.25">
      <c r="A27" s="1">
        <v>25</v>
      </c>
      <c r="B27" s="2">
        <v>54.950637038572353</v>
      </c>
      <c r="C27" s="2">
        <v>8.5383080796236595</v>
      </c>
      <c r="D27" s="2">
        <v>13.2996873258333</v>
      </c>
      <c r="E27" s="2">
        <v>16.914915075214999</v>
      </c>
      <c r="F27" s="2">
        <v>15.835072094381699</v>
      </c>
      <c r="H27" s="3"/>
    </row>
    <row r="28" spans="1:8" x14ac:dyDescent="0.25">
      <c r="A28" s="1">
        <v>26</v>
      </c>
      <c r="B28" s="2">
        <v>4.2720214538709715</v>
      </c>
      <c r="C28" s="2">
        <v>1.0100786620967734</v>
      </c>
      <c r="D28" s="2">
        <v>1.7446901463172051</v>
      </c>
      <c r="E28" s="2">
        <v>3.0100017899194</v>
      </c>
      <c r="F28" s="2">
        <v>3.6494644516397998</v>
      </c>
      <c r="H28" s="3"/>
    </row>
    <row r="29" spans="1:8" x14ac:dyDescent="0.25">
      <c r="A29" s="1">
        <v>27</v>
      </c>
      <c r="B29" s="2">
        <v>28.756677529838722</v>
      </c>
      <c r="C29" s="2">
        <v>5.3414473402419302</v>
      </c>
      <c r="D29" s="2">
        <v>6.6576669713440797</v>
      </c>
      <c r="E29" s="2">
        <v>7.6112371121505404</v>
      </c>
      <c r="F29" s="2">
        <v>9.8974870027956996</v>
      </c>
      <c r="H29" s="3"/>
    </row>
    <row r="30" spans="1:8" x14ac:dyDescent="0.25">
      <c r="B30" s="3">
        <f>SUM(B3:B29)</f>
        <v>1457.5346991133756</v>
      </c>
      <c r="C30" s="3">
        <f>SUM(C3:C29)</f>
        <v>351.78832727704304</v>
      </c>
      <c r="D30" s="3">
        <f>SUM(D3:D29)</f>
        <v>600.86902831938175</v>
      </c>
      <c r="E30" s="3">
        <f>SUM(E3:E29)</f>
        <v>392.51236394424728</v>
      </c>
      <c r="F30" s="3">
        <f>SUM(F3:F29)</f>
        <v>345.17987449599457</v>
      </c>
    </row>
    <row r="31" spans="1:8" x14ac:dyDescent="0.25">
      <c r="B31">
        <f>B30/27</f>
        <v>53.982766633828724</v>
      </c>
      <c r="C31">
        <f>C30/27</f>
        <v>13.029197306557149</v>
      </c>
      <c r="D31">
        <f>D30/27</f>
        <v>22.254408456273399</v>
      </c>
      <c r="E31">
        <f>E30/27</f>
        <v>14.537494960898048</v>
      </c>
      <c r="F31">
        <f>F30/27</f>
        <v>12.784439796147947</v>
      </c>
    </row>
    <row r="32" spans="1:8" x14ac:dyDescent="0.25">
      <c r="B32" t="s">
        <v>7</v>
      </c>
      <c r="C32" s="2">
        <v>2</v>
      </c>
      <c r="D32" s="2">
        <v>4</v>
      </c>
      <c r="E32" s="2">
        <v>3</v>
      </c>
      <c r="F32" s="2">
        <v>1</v>
      </c>
    </row>
    <row r="33" spans="2:6" x14ac:dyDescent="0.25">
      <c r="C33" s="3">
        <f>(B30-C30)*100/B30</f>
        <v>75.864154212518088</v>
      </c>
      <c r="D33" s="3">
        <f>(B30-D30)*100/B30</f>
        <v>58.774976082223439</v>
      </c>
      <c r="E33" s="3">
        <f>(B30-E30)*100/B30</f>
        <v>73.070118729728065</v>
      </c>
      <c r="F33" s="3">
        <f>(B30-F30)*100/B30</f>
        <v>76.317553557663572</v>
      </c>
    </row>
    <row r="34" spans="2:6" x14ac:dyDescent="0.25">
      <c r="B34">
        <f>B30/27</f>
        <v>53.982766633828724</v>
      </c>
      <c r="C34">
        <f>C30/27</f>
        <v>13.029197306557149</v>
      </c>
      <c r="D34">
        <f>D30/27</f>
        <v>22.254408456273399</v>
      </c>
      <c r="E34">
        <f>E30/27</f>
        <v>14.537494960898048</v>
      </c>
      <c r="F34">
        <f>F30/27</f>
        <v>12.784439796147947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workbookViewId="0">
      <selection activeCell="S27" sqref="S27"/>
    </sheetView>
  </sheetViews>
  <sheetFormatPr defaultRowHeight="15" x14ac:dyDescent="0.25"/>
  <cols>
    <col min="1" max="1" width="15" bestFit="1" customWidth="1"/>
  </cols>
  <sheetData>
    <row r="2" spans="1:17" x14ac:dyDescent="0.25">
      <c r="A2" s="8"/>
      <c r="B2" s="10">
        <v>2019</v>
      </c>
      <c r="C2" s="10"/>
      <c r="D2" s="10"/>
      <c r="E2" s="10"/>
      <c r="F2" s="10">
        <v>2030</v>
      </c>
      <c r="G2" s="10"/>
      <c r="H2" s="10"/>
      <c r="I2" s="10"/>
      <c r="J2" s="10">
        <v>2040</v>
      </c>
      <c r="K2" s="10"/>
      <c r="L2" s="10"/>
      <c r="M2" s="10"/>
      <c r="N2" s="10">
        <v>2050</v>
      </c>
      <c r="O2" s="10"/>
      <c r="P2" s="10"/>
      <c r="Q2" s="10"/>
    </row>
    <row r="3" spans="1:17" x14ac:dyDescent="0.25">
      <c r="A3" s="8" t="s">
        <v>15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8</v>
      </c>
      <c r="O3" s="8" t="s">
        <v>9</v>
      </c>
      <c r="P3" s="8" t="s">
        <v>10</v>
      </c>
      <c r="Q3" s="8" t="s">
        <v>11</v>
      </c>
    </row>
    <row r="4" spans="1:17" x14ac:dyDescent="0.25">
      <c r="A4" s="8">
        <v>1</v>
      </c>
      <c r="B4" s="9">
        <f>('2019_'!B4-'2019_'!C4)*100/'2019_'!B4</f>
        <v>59.881427986565896</v>
      </c>
      <c r="C4" s="9">
        <f>('2019_'!B4-'2019_'!D4)*100/'2019_'!B4</f>
        <v>64.957465096578019</v>
      </c>
      <c r="D4" s="9">
        <f>('2019_'!B4-'2019_'!E4)*100/'2019_'!B4</f>
        <v>84.08394183346131</v>
      </c>
      <c r="E4" s="9">
        <f>('2019_'!B4-'2019_'!F4)*100/'2019_'!B4</f>
        <v>91.103331588960415</v>
      </c>
      <c r="F4" s="9">
        <f>('2030'!B3-'2030'!C3)*100/'2030'!B3</f>
        <v>53.285365191420084</v>
      </c>
      <c r="G4" s="9">
        <f>('2030'!B3-'2030'!D3)*100/'2030'!B3</f>
        <v>59.199927595257535</v>
      </c>
      <c r="H4" s="9">
        <f>('2030'!B3-'2030'!E3)*100/'2030'!B3</f>
        <v>81.468911213684535</v>
      </c>
      <c r="I4" s="9">
        <f>('2030'!B3-'2030'!F3)*100/'2030'!B3</f>
        <v>84.288170875192364</v>
      </c>
      <c r="J4" s="9">
        <f>('2040'!B3-'2040'!C3)*100/'2040'!B3</f>
        <v>53.289890487826987</v>
      </c>
      <c r="K4" s="9">
        <f>('2040'!B3-'2040'!D3)*100/'2040'!B3</f>
        <v>59.199927595257535</v>
      </c>
      <c r="L4" s="9">
        <f>('2040'!B3-'2040'!E3)*100/'2040'!B3</f>
        <v>81.468911213684535</v>
      </c>
      <c r="M4" s="9">
        <f>('2040'!B3-'2040'!F3)*100/'2040'!B3</f>
        <v>84.292696171599275</v>
      </c>
      <c r="N4" s="9">
        <f>('2050'!B3-'2050'!C3)*100/'2050'!B3</f>
        <v>53.289890487826987</v>
      </c>
      <c r="O4" s="9">
        <f>('2050'!B3-'2050'!D3)*100/'2050'!B3</f>
        <v>59.199927595257535</v>
      </c>
      <c r="P4" s="9">
        <f>('2050'!B3-'2050'!E3)*100/'2050'!B3</f>
        <v>81.468911213684535</v>
      </c>
      <c r="Q4" s="9">
        <f>('2050'!B3-'2050'!F3)*100/'2050'!B3</f>
        <v>84.292696171599275</v>
      </c>
    </row>
    <row r="5" spans="1:17" x14ac:dyDescent="0.25">
      <c r="A5" s="8">
        <v>2</v>
      </c>
      <c r="B5" s="9">
        <f>('2019_'!B5-'2019_'!C5)*100/'2019_'!B5</f>
        <v>67.736720409123322</v>
      </c>
      <c r="C5" s="9">
        <f>('2019_'!B5-'2019_'!D5)*100/'2019_'!B5</f>
        <v>64.826145705736408</v>
      </c>
      <c r="D5" s="9">
        <f>('2019_'!B5-'2019_'!E5)*100/'2019_'!B5</f>
        <v>57.459146746053108</v>
      </c>
      <c r="E5" s="9">
        <f>('2019_'!B5-'2019_'!F5)*100/'2019_'!B5</f>
        <v>57.770207030859062</v>
      </c>
      <c r="F5" s="9">
        <f>('2030'!B4-'2030'!C4)*100/'2030'!B4</f>
        <v>62.40230357877418</v>
      </c>
      <c r="G5" s="9">
        <f>('2030'!B4-'2030'!D4)*100/'2030'!B4</f>
        <v>59.132044426162082</v>
      </c>
      <c r="H5" s="9">
        <f>('2030'!B4-'2030'!E4)*100/'2030'!B4</f>
        <v>9.6462361168243351</v>
      </c>
      <c r="I5" s="9">
        <f>('2030'!B4-'2030'!F4)*100/'2030'!B4</f>
        <v>24.023035787741691</v>
      </c>
      <c r="J5" s="9">
        <f>('2040'!B4-'2040'!C4)*100/'2040'!B4</f>
        <v>72.213898217514853</v>
      </c>
      <c r="K5" s="9">
        <f>('2040'!B4-'2040'!D4)*100/'2040'!B4</f>
        <v>59.155257039524663</v>
      </c>
      <c r="L5" s="9">
        <f>('2040'!B4-'2040'!E4)*100/'2040'!B4</f>
        <v>29.173340222164818</v>
      </c>
      <c r="M5" s="9">
        <f>('2040'!B4-'2040'!F4)*100/'2040'!B4</f>
        <v>40.501162490312538</v>
      </c>
      <c r="N5" s="9">
        <f>('2050'!B4-'2050'!C4)*100/'2050'!B4</f>
        <v>72.220216606498198</v>
      </c>
      <c r="O5" s="9">
        <f>('2050'!B4-'2050'!D4)*100/'2050'!B4</f>
        <v>59.174832387828786</v>
      </c>
      <c r="P5" s="9">
        <f>('2050'!B4-'2050'!E4)*100/'2050'!B4</f>
        <v>29.002062919030436</v>
      </c>
      <c r="Q5" s="9">
        <f>('2050'!B4-'2050'!F4)*100/'2050'!B4</f>
        <v>40.337802991232543</v>
      </c>
    </row>
    <row r="6" spans="1:17" x14ac:dyDescent="0.25">
      <c r="A6" s="8">
        <v>3</v>
      </c>
      <c r="B6" s="9">
        <f>('2019_'!B6-'2019_'!C6)*100/'2019_'!B6</f>
        <v>75.461379381131252</v>
      </c>
      <c r="C6" s="9">
        <f>('2019_'!B6-'2019_'!D6)*100/'2019_'!B6</f>
        <v>64.925407627576476</v>
      </c>
      <c r="D6" s="9">
        <f>('2019_'!B6-'2019_'!E6)*100/'2019_'!B6</f>
        <v>82.200448816100334</v>
      </c>
      <c r="E6" s="9">
        <f>('2019_'!B6-'2019_'!F6)*100/'2019_'!B6</f>
        <v>90.364731740377096</v>
      </c>
      <c r="F6" s="9">
        <f>('2030'!B5-'2030'!C5)*100/'2030'!B5</f>
        <v>74.626849292108602</v>
      </c>
      <c r="G6" s="9">
        <f>('2030'!B5-'2030'!D5)*100/'2030'!B5</f>
        <v>59.163978797677068</v>
      </c>
      <c r="H6" s="9">
        <f>('2030'!B5-'2030'!E5)*100/'2030'!B5</f>
        <v>84.74713745693839</v>
      </c>
      <c r="I6" s="9">
        <f>('2030'!B5-'2030'!F5)*100/'2030'!B5</f>
        <v>87.163775274531773</v>
      </c>
      <c r="J6" s="9">
        <f>('2040'!B5-'2040'!C5)*100/'2040'!B5</f>
        <v>75.729705132088355</v>
      </c>
      <c r="K6" s="9">
        <f>('2040'!B5-'2040'!D5)*100/'2040'!B5</f>
        <v>59.162782418459464</v>
      </c>
      <c r="L6" s="9">
        <f>('2040'!B5-'2040'!E5)*100/'2040'!B5</f>
        <v>86.316799618728794</v>
      </c>
      <c r="M6" s="9">
        <f>('2040'!B5-'2040'!F5)*100/'2040'!B5</f>
        <v>88.484418267139617</v>
      </c>
      <c r="N6" s="9">
        <f>('2050'!B5-'2050'!C5)*100/'2050'!B5</f>
        <v>75.994322510057117</v>
      </c>
      <c r="O6" s="9">
        <f>('2050'!B5-'2050'!D5)*100/'2050'!B5</f>
        <v>59.163668599554832</v>
      </c>
      <c r="P6" s="9">
        <f>('2050'!B5-'2050'!E5)*100/'2050'!B5</f>
        <v>86.844266564246993</v>
      </c>
      <c r="Q6" s="9">
        <f>('2050'!B5-'2050'!F5)*100/'2050'!B5</f>
        <v>88.929461510062097</v>
      </c>
    </row>
    <row r="7" spans="1:17" x14ac:dyDescent="0.25">
      <c r="A7" s="8">
        <v>4</v>
      </c>
      <c r="B7" s="9">
        <f>('2019_'!B7-'2019_'!C7)*100/'2019_'!B7</f>
        <v>68.240577716706525</v>
      </c>
      <c r="C7" s="9">
        <f>('2019_'!B7-'2019_'!D7)*100/'2019_'!B7</f>
        <v>64.931772257586246</v>
      </c>
      <c r="D7" s="9">
        <f>('2019_'!B7-'2019_'!E7)*100/'2019_'!B7</f>
        <v>19.705108125527929</v>
      </c>
      <c r="E7" s="9">
        <f>('2019_'!B7-'2019_'!F7)*100/'2019_'!B7</f>
        <v>35.574108377051857</v>
      </c>
      <c r="F7" s="9">
        <f>('2030'!B6-'2030'!C6)*100/'2030'!B6</f>
        <v>64.154457412465931</v>
      </c>
      <c r="G7" s="9">
        <f>('2030'!B6-'2030'!D6)*100/'2030'!B6</f>
        <v>59.32455922522977</v>
      </c>
      <c r="H7" s="9">
        <f>('2030'!B6-'2030'!E6)*100/'2030'!B6</f>
        <v>6.3311930803725156</v>
      </c>
      <c r="I7" s="9">
        <f>('2030'!B6-'2030'!F6)*100/'2030'!B6</f>
        <v>14.206923313083371</v>
      </c>
      <c r="J7" s="9">
        <f>('2040'!B6-'2040'!C6)*100/'2040'!B6</f>
        <v>81.987370907622719</v>
      </c>
      <c r="K7" s="9">
        <f>('2040'!B6-'2040'!D6)*100/'2040'!B6</f>
        <v>73.236851075665911</v>
      </c>
      <c r="L7" s="9">
        <f>('2040'!B6-'2040'!E6)*100/'2040'!B6</f>
        <v>30.029278561892113</v>
      </c>
      <c r="M7" s="9">
        <f>('2040'!B6-'2040'!F6)*100/'2040'!B6</f>
        <v>41.022321117310504</v>
      </c>
      <c r="N7" s="9">
        <f>('2050'!B6-'2050'!C6)*100/'2050'!B6</f>
        <v>72.542130040253824</v>
      </c>
      <c r="O7" s="9">
        <f>('2050'!B6-'2050'!D6)*100/'2050'!B6</f>
        <v>59.159445998499052</v>
      </c>
      <c r="P7" s="9">
        <f>('2050'!B6-'2050'!E6)*100/'2050'!B6</f>
        <v>10.203534178513168</v>
      </c>
      <c r="Q7" s="9">
        <f>('2050'!B6-'2050'!F6)*100/'2050'!B6</f>
        <v>9.4954629187419446</v>
      </c>
    </row>
    <row r="8" spans="1:17" x14ac:dyDescent="0.25">
      <c r="A8" s="8">
        <v>5</v>
      </c>
      <c r="B8" s="9">
        <f>('2019_'!B8-'2019_'!C8)*100/'2019_'!B8</f>
        <v>70.44869672818831</v>
      </c>
      <c r="C8" s="9">
        <f>('2019_'!B8-'2019_'!D8)*100/'2019_'!B8</f>
        <v>64.932336392739245</v>
      </c>
      <c r="D8" s="9">
        <f>('2019_'!B8-'2019_'!E8)*100/'2019_'!B8</f>
        <v>80.17622020565932</v>
      </c>
      <c r="E8" s="9">
        <f>('2019_'!B8-'2019_'!F8)*100/'2019_'!B8</f>
        <v>89.303821206330809</v>
      </c>
      <c r="F8" s="9">
        <f>('2030'!B7-'2030'!C7)*100/'2030'!B7</f>
        <v>76.30089130451735</v>
      </c>
      <c r="G8" s="9">
        <f>('2030'!B7-'2030'!D7)*100/'2030'!B7</f>
        <v>59.163164092046898</v>
      </c>
      <c r="H8" s="9">
        <f>('2030'!B7-'2030'!E7)*100/'2030'!B7</f>
        <v>77.646815711289079</v>
      </c>
      <c r="I8" s="9">
        <f>('2030'!B7-'2030'!F7)*100/'2030'!B7</f>
        <v>81.199167180031012</v>
      </c>
      <c r="J8" s="9">
        <f>('2040'!B7-'2040'!C7)*100/'2040'!B7</f>
        <v>76.500678234709497</v>
      </c>
      <c r="K8" s="9">
        <f>('2040'!B7-'2040'!D7)*100/'2040'!B7</f>
        <v>59.162548013645264</v>
      </c>
      <c r="L8" s="9">
        <f>('2040'!B7-'2040'!E7)*100/'2040'!B7</f>
        <v>70.437192779822183</v>
      </c>
      <c r="M8" s="9">
        <f>('2040'!B7-'2040'!F7)*100/'2040'!B7</f>
        <v>75.133128743721286</v>
      </c>
      <c r="N8" s="9">
        <f>('2050'!B7-'2050'!C7)*100/'2050'!B7</f>
        <v>76.87424330732199</v>
      </c>
      <c r="O8" s="9">
        <f>('2050'!B7-'2050'!D7)*100/'2050'!B7</f>
        <v>59.163232686666817</v>
      </c>
      <c r="P8" s="9">
        <f>('2050'!B7-'2050'!E7)*100/'2050'!B7</f>
        <v>73.325653229670124</v>
      </c>
      <c r="Q8" s="9">
        <f>('2050'!B7-'2050'!F7)*100/'2050'!B7</f>
        <v>77.560675321342728</v>
      </c>
    </row>
    <row r="9" spans="1:17" x14ac:dyDescent="0.25">
      <c r="A9" s="8">
        <v>6</v>
      </c>
      <c r="B9" s="9">
        <f>('2019_'!B9-'2019_'!C9)*100/'2019_'!B9</f>
        <v>76.459263373228339</v>
      </c>
      <c r="C9" s="9">
        <f>('2019_'!B9-'2019_'!D9)*100/'2019_'!B9</f>
        <v>64.925796655737017</v>
      </c>
      <c r="D9" s="9">
        <f>('2019_'!B9-'2019_'!E9)*100/'2019_'!B9</f>
        <v>72.120559594525474</v>
      </c>
      <c r="E9" s="9">
        <f>('2019_'!B9-'2019_'!F9)*100/'2019_'!B9</f>
        <v>84.927904354611272</v>
      </c>
      <c r="F9" s="9">
        <f>('2030'!B8-'2030'!C8)*100/'2030'!B8</f>
        <v>76.552618240165387</v>
      </c>
      <c r="G9" s="9">
        <f>('2030'!B8-'2030'!D8)*100/'2030'!B8</f>
        <v>59.163095176307039</v>
      </c>
      <c r="H9" s="9">
        <f>('2030'!B8-'2030'!E8)*100/'2030'!B8</f>
        <v>83.202933904330067</v>
      </c>
      <c r="I9" s="9">
        <f>('2030'!B8-'2030'!F8)*100/'2030'!B8</f>
        <v>85.856677315799985</v>
      </c>
      <c r="J9" s="9">
        <f>('2040'!B8-'2040'!C8)*100/'2040'!B8</f>
        <v>76.548625857500411</v>
      </c>
      <c r="K9" s="9">
        <f>('2040'!B8-'2040'!D8)*100/'2040'!B8</f>
        <v>59.16286235320753</v>
      </c>
      <c r="L9" s="9">
        <f>('2040'!B8-'2040'!E8)*100/'2040'!B8</f>
        <v>78.118134642098738</v>
      </c>
      <c r="M9" s="9">
        <f>('2040'!B8-'2040'!F8)*100/'2040'!B8</f>
        <v>81.559839912857754</v>
      </c>
      <c r="N9" s="9">
        <f>('2050'!B8-'2050'!C8)*100/'2050'!B8</f>
        <v>76.675030480422862</v>
      </c>
      <c r="O9" s="9">
        <f>('2050'!B8-'2050'!D8)*100/'2050'!B8</f>
        <v>59.163447205479123</v>
      </c>
      <c r="P9" s="9">
        <f>('2050'!B8-'2050'!E8)*100/'2050'!B8</f>
        <v>78.758555767210282</v>
      </c>
      <c r="Q9" s="9">
        <f>('2050'!B8-'2050'!F8)*100/'2050'!B8</f>
        <v>82.098795853662537</v>
      </c>
    </row>
    <row r="10" spans="1:17" x14ac:dyDescent="0.25">
      <c r="A10" s="8">
        <v>7</v>
      </c>
      <c r="B10" s="9">
        <f>('2019_'!B10-'2019_'!C10)*100/'2019_'!B10</f>
        <v>77.24330421538248</v>
      </c>
      <c r="C10" s="9">
        <f>('2019_'!B10-'2019_'!D10)*100/'2019_'!B10</f>
        <v>64.924785441894358</v>
      </c>
      <c r="D10" s="9">
        <f>('2019_'!B10-'2019_'!E10)*100/'2019_'!B10</f>
        <v>84.866936127151789</v>
      </c>
      <c r="E10" s="9">
        <f>('2019_'!B10-'2019_'!F10)*100/'2019_'!B10</f>
        <v>91.807755352449576</v>
      </c>
      <c r="F10" s="9">
        <f>('2030'!B9-'2030'!C9)*100/'2030'!B9</f>
        <v>73.738661758906247</v>
      </c>
      <c r="G10" s="9">
        <f>('2030'!B9-'2030'!D9)*100/'2030'!B9</f>
        <v>59.163197639600888</v>
      </c>
      <c r="H10" s="9">
        <f>('2030'!B9-'2030'!E9)*100/'2030'!B9</f>
        <v>82.694886288944389</v>
      </c>
      <c r="I10" s="9">
        <f>('2030'!B9-'2030'!F9)*100/'2030'!B9</f>
        <v>85.451995968625369</v>
      </c>
      <c r="J10" s="9">
        <f>('2040'!B9-'2040'!C9)*100/'2040'!B9</f>
        <v>73.754758060932801</v>
      </c>
      <c r="K10" s="9">
        <f>('2040'!B9-'2040'!D9)*100/'2040'!B9</f>
        <v>59.162581275826817</v>
      </c>
      <c r="L10" s="9">
        <f>('2040'!B9-'2040'!E9)*100/'2040'!B9</f>
        <v>74.407482559947866</v>
      </c>
      <c r="M10" s="9">
        <f>('2040'!B9-'2040'!F9)*100/'2040'!B9</f>
        <v>78.466164077195387</v>
      </c>
      <c r="N10" s="9">
        <f>('2050'!B9-'2050'!C9)*100/'2050'!B9</f>
        <v>73.760909505078445</v>
      </c>
      <c r="O10" s="9">
        <f>('2050'!B9-'2050'!D9)*100/'2050'!B9</f>
        <v>59.162048768577044</v>
      </c>
      <c r="P10" s="9">
        <f>('2050'!B9-'2050'!E9)*100/'2050'!B9</f>
        <v>74.084286441692399</v>
      </c>
      <c r="Q10" s="9">
        <f>('2050'!B9-'2050'!F9)*100/'2050'!B9</f>
        <v>78.193049480244525</v>
      </c>
    </row>
    <row r="11" spans="1:17" x14ac:dyDescent="0.25">
      <c r="A11" s="8">
        <v>8</v>
      </c>
      <c r="B11" s="9">
        <f>('2019_'!B11-'2019_'!C11)*100/'2019_'!B11</f>
        <v>78.778001714279455</v>
      </c>
      <c r="C11" s="9">
        <f>('2019_'!B11-'2019_'!D11)*100/'2019_'!B11</f>
        <v>64.925776741916437</v>
      </c>
      <c r="D11" s="9">
        <f>('2019_'!B11-'2019_'!E11)*100/'2019_'!B11</f>
        <v>89.942799707478585</v>
      </c>
      <c r="E11" s="9">
        <f>('2019_'!B11-'2019_'!F11)*100/'2019_'!B11</f>
        <v>94.564451700950841</v>
      </c>
      <c r="F11" s="9">
        <f>('2030'!B10-'2030'!C10)*100/'2030'!B10</f>
        <v>77.839230550211241</v>
      </c>
      <c r="G11" s="9">
        <f>('2030'!B10-'2030'!D10)*100/'2030'!B10</f>
        <v>59.163137772525836</v>
      </c>
      <c r="H11" s="9">
        <f>('2030'!B10-'2030'!E10)*100/'2030'!B10</f>
        <v>92.310192675151356</v>
      </c>
      <c r="I11" s="9">
        <f>('2030'!B10-'2030'!F10)*100/'2030'!B10</f>
        <v>93.524719265704746</v>
      </c>
      <c r="J11" s="9">
        <f>('2040'!B10-'2040'!C10)*100/'2040'!B10</f>
        <v>78.048867627251241</v>
      </c>
      <c r="K11" s="9">
        <f>('2040'!B10-'2040'!D10)*100/'2040'!B10</f>
        <v>59.162948063408578</v>
      </c>
      <c r="L11" s="9">
        <f>('2040'!B10-'2040'!E10)*100/'2040'!B10</f>
        <v>91.94459430008682</v>
      </c>
      <c r="M11" s="9">
        <f>('2040'!B10-'2040'!F10)*100/'2040'!B10</f>
        <v>93.216719840609159</v>
      </c>
      <c r="N11" s="9">
        <f>('2050'!B10-'2050'!C10)*100/'2050'!B10</f>
        <v>78.118570973809568</v>
      </c>
      <c r="O11" s="9">
        <f>('2050'!B10-'2050'!D10)*100/'2050'!B10</f>
        <v>59.16301040891841</v>
      </c>
      <c r="P11" s="9">
        <f>('2050'!B10-'2050'!E10)*100/'2050'!B10</f>
        <v>91.830817725938786</v>
      </c>
      <c r="Q11" s="9">
        <f>('2050'!B10-'2050'!F10)*100/'2050'!B10</f>
        <v>93.12083309357152</v>
      </c>
    </row>
    <row r="12" spans="1:17" x14ac:dyDescent="0.25">
      <c r="A12" s="8">
        <v>9</v>
      </c>
      <c r="B12" s="9">
        <f>('2019_'!B12-'2019_'!C12)*100/'2019_'!B12</f>
        <v>81.414130250363272</v>
      </c>
      <c r="C12" s="9">
        <f>('2019_'!B12-'2019_'!D12)*100/'2019_'!B12</f>
        <v>64.925241918489732</v>
      </c>
      <c r="D12" s="9">
        <f>('2019_'!B12-'2019_'!E12)*100/'2019_'!B12</f>
        <v>88.340633651631805</v>
      </c>
      <c r="E12" s="9">
        <f>('2019_'!B12-'2019_'!F12)*100/'2019_'!B12</f>
        <v>93.661661638537282</v>
      </c>
      <c r="F12" s="9">
        <f>('2030'!B11-'2030'!C11)*100/'2030'!B11</f>
        <v>78.117768341050706</v>
      </c>
      <c r="G12" s="9">
        <f>('2030'!B11-'2030'!D11)*100/'2030'!B11</f>
        <v>59.163354346705589</v>
      </c>
      <c r="H12" s="9">
        <f>('2030'!B11-'2030'!E11)*100/'2030'!B11</f>
        <v>88.126114740345045</v>
      </c>
      <c r="I12" s="9">
        <f>('2030'!B11-'2030'!F11)*100/'2030'!B11</f>
        <v>89.962646088946315</v>
      </c>
      <c r="J12" s="9">
        <f>('2040'!B11-'2040'!C11)*100/'2040'!B11</f>
        <v>78.118044487691833</v>
      </c>
      <c r="K12" s="9">
        <f>('2040'!B11-'2040'!D11)*100/'2040'!B11</f>
        <v>59.163814971930293</v>
      </c>
      <c r="L12" s="9">
        <f>('2040'!B11-'2040'!E11)*100/'2040'!B11</f>
        <v>86.435630279919579</v>
      </c>
      <c r="M12" s="9">
        <f>('2040'!B11-'2040'!F11)*100/'2040'!B11</f>
        <v>88.536751437968903</v>
      </c>
      <c r="N12" s="9">
        <f>('2050'!B11-'2050'!C11)*100/'2050'!B11</f>
        <v>78.102399388735904</v>
      </c>
      <c r="O12" s="9">
        <f>('2050'!B11-'2050'!D11)*100/'2050'!B11</f>
        <v>59.163079242953437</v>
      </c>
      <c r="P12" s="9">
        <f>('2050'!B11-'2050'!E11)*100/'2050'!B11</f>
        <v>86.359145495279535</v>
      </c>
      <c r="Q12" s="9">
        <f>('2050'!B11-'2050'!F11)*100/'2050'!B11</f>
        <v>88.469853622992233</v>
      </c>
    </row>
    <row r="13" spans="1:17" x14ac:dyDescent="0.25">
      <c r="A13" s="8">
        <v>10</v>
      </c>
      <c r="B13" s="9">
        <f>('2019_'!B13-'2019_'!C13)*100/'2019_'!B13</f>
        <v>75.571253375749677</v>
      </c>
      <c r="C13" s="9">
        <f>('2019_'!B13-'2019_'!D13)*100/'2019_'!B13</f>
        <v>64.926548086521109</v>
      </c>
      <c r="D13" s="9">
        <f>('2019_'!B13-'2019_'!E13)*100/'2019_'!B13</f>
        <v>63.626238917046528</v>
      </c>
      <c r="E13" s="9">
        <f>('2019_'!B13-'2019_'!F13)*100/'2019_'!B13</f>
        <v>80.27694617721059</v>
      </c>
      <c r="F13" s="9">
        <f>('2030'!B12-'2030'!C12)*100/'2030'!B12</f>
        <v>73.968046801089187</v>
      </c>
      <c r="G13" s="9">
        <f>('2030'!B12-'2030'!D12)*100/'2030'!B12</f>
        <v>59.163247880677773</v>
      </c>
      <c r="H13" s="9">
        <f>('2030'!B12-'2030'!E12)*100/'2030'!B12</f>
        <v>64.694366295838819</v>
      </c>
      <c r="I13" s="9">
        <f>('2030'!B12-'2030'!F12)*100/'2030'!B12</f>
        <v>70.204382370856791</v>
      </c>
      <c r="J13" s="9">
        <f>('2040'!B12-'2040'!C12)*100/'2040'!B12</f>
        <v>71.817077672850871</v>
      </c>
      <c r="K13" s="9">
        <f>('2040'!B12-'2040'!D12)*100/'2040'!B12</f>
        <v>59.163482815943937</v>
      </c>
      <c r="L13" s="9">
        <f>('2040'!B12-'2040'!E12)*100/'2040'!B12</f>
        <v>51.889558061859532</v>
      </c>
      <c r="M13" s="9">
        <f>('2040'!B12-'2040'!F12)*100/'2040'!B12</f>
        <v>59.351455615045687</v>
      </c>
      <c r="N13" s="9">
        <f>('2050'!B12-'2050'!C12)*100/'2050'!B12</f>
        <v>71.885335802901182</v>
      </c>
      <c r="O13" s="9">
        <f>('2050'!B12-'2050'!D12)*100/'2050'!B12</f>
        <v>59.163682842620545</v>
      </c>
      <c r="P13" s="9">
        <f>('2050'!B12-'2050'!E12)*100/'2050'!B12</f>
        <v>52.383929600245843</v>
      </c>
      <c r="Q13" s="9">
        <f>('2050'!B12-'2050'!F12)*100/'2050'!B12</f>
        <v>59.762439238815496</v>
      </c>
    </row>
    <row r="14" spans="1:17" x14ac:dyDescent="0.25">
      <c r="A14" s="8">
        <v>11</v>
      </c>
      <c r="B14" s="9">
        <f>('2019_'!B14-'2019_'!C14)*100/'2019_'!B14</f>
        <v>79.368311069239468</v>
      </c>
      <c r="C14" s="9">
        <f>('2019_'!B14-'2019_'!D14)*100/'2019_'!B14</f>
        <v>64.925716436355884</v>
      </c>
      <c r="D14" s="9">
        <f>('2019_'!B14-'2019_'!E14)*100/'2019_'!B14</f>
        <v>74.582563006045831</v>
      </c>
      <c r="E14" s="9">
        <f>('2019_'!B14-'2019_'!F14)*100/'2019_'!B14</f>
        <v>86.214716248187983</v>
      </c>
      <c r="F14" s="9">
        <f>('2030'!B13-'2030'!C13)*100/'2030'!B13</f>
        <v>75.680629609130534</v>
      </c>
      <c r="G14" s="9">
        <f>('2030'!B13-'2030'!D13)*100/'2030'!B13</f>
        <v>59.163603689650834</v>
      </c>
      <c r="H14" s="9">
        <f>('2030'!B13-'2030'!E13)*100/'2030'!B13</f>
        <v>71.52818513953514</v>
      </c>
      <c r="I14" s="9">
        <f>('2030'!B13-'2030'!F13)*100/'2030'!B13</f>
        <v>75.985248021774638</v>
      </c>
      <c r="J14" s="9">
        <f>('2040'!B13-'2040'!C13)*100/'2040'!B13</f>
        <v>75.688186676759599</v>
      </c>
      <c r="K14" s="9">
        <f>('2040'!B13-'2040'!D13)*100/'2040'!B13</f>
        <v>59.162848253998945</v>
      </c>
      <c r="L14" s="9">
        <f>('2040'!B13-'2040'!E13)*100/'2040'!B13</f>
        <v>72.451729626855865</v>
      </c>
      <c r="M14" s="9">
        <f>('2040'!B13-'2040'!F13)*100/'2040'!B13</f>
        <v>76.761771313990295</v>
      </c>
      <c r="N14" s="9">
        <f>('2050'!B13-'2050'!C13)*100/'2050'!B13</f>
        <v>75.624053897602138</v>
      </c>
      <c r="O14" s="9">
        <f>('2050'!B13-'2050'!D13)*100/'2050'!B13</f>
        <v>59.163027201547983</v>
      </c>
      <c r="P14" s="9">
        <f>('2050'!B13-'2050'!E13)*100/'2050'!B13</f>
        <v>72.624790396703929</v>
      </c>
      <c r="Q14" s="9">
        <f>('2050'!B13-'2050'!F13)*100/'2050'!B13</f>
        <v>76.909530189668885</v>
      </c>
    </row>
    <row r="15" spans="1:17" x14ac:dyDescent="0.25">
      <c r="A15" s="8">
        <v>12</v>
      </c>
      <c r="B15" s="9">
        <f>('2019_'!B15-'2019_'!C15)*100/'2019_'!B15</f>
        <v>76.542753462983953</v>
      </c>
      <c r="C15" s="9">
        <f>('2019_'!B15-'2019_'!D15)*100/'2019_'!B15</f>
        <v>64.924441933419416</v>
      </c>
      <c r="D15" s="9">
        <f>('2019_'!B15-'2019_'!E15)*100/'2019_'!B15</f>
        <v>71.172594189260508</v>
      </c>
      <c r="E15" s="9">
        <f>('2019_'!B15-'2019_'!F15)*100/'2019_'!B15</f>
        <v>74.800406783837104</v>
      </c>
      <c r="F15" s="9">
        <f>('2030'!B14-'2030'!C14)*100/'2030'!B14</f>
        <v>72.73667295685577</v>
      </c>
      <c r="G15" s="9">
        <f>('2030'!B14-'2030'!D14)*100/'2030'!B14</f>
        <v>59.16371436980328</v>
      </c>
      <c r="H15" s="9">
        <f>('2030'!B14-'2030'!E14)*100/'2030'!B14</f>
        <v>46.581814690713117</v>
      </c>
      <c r="I15" s="9">
        <f>('2030'!B14-'2030'!F14)*100/'2030'!B14</f>
        <v>54.841740624916341</v>
      </c>
      <c r="J15" s="9">
        <f>('2040'!B14-'2040'!C14)*100/'2040'!B14</f>
        <v>72.755622947466065</v>
      </c>
      <c r="K15" s="9">
        <f>('2040'!B14-'2040'!D14)*100/'2040'!B14</f>
        <v>59.164041869740323</v>
      </c>
      <c r="L15" s="9">
        <f>('2040'!B14-'2040'!E14)*100/'2040'!B14</f>
        <v>46.451331814412683</v>
      </c>
      <c r="M15" s="9">
        <f>('2040'!B14-'2040'!F14)*100/'2040'!B14</f>
        <v>54.729241200749009</v>
      </c>
      <c r="N15" s="9">
        <f>('2050'!B14-'2050'!C14)*100/'2050'!B14</f>
        <v>72.811879885374907</v>
      </c>
      <c r="O15" s="9">
        <f>('2050'!B14-'2050'!D14)*100/'2050'!B14</f>
        <v>59.162435033789293</v>
      </c>
      <c r="P15" s="9">
        <f>('2050'!B14-'2050'!E14)*100/'2050'!B14</f>
        <v>46.399146890572197</v>
      </c>
      <c r="Q15" s="9">
        <f>('2050'!B14-'2050'!F14)*100/'2050'!B14</f>
        <v>54.6831515477908</v>
      </c>
    </row>
    <row r="16" spans="1:17" x14ac:dyDescent="0.25">
      <c r="A16" s="8">
        <v>13</v>
      </c>
      <c r="B16" s="9">
        <f>('2019_'!B16-'2019_'!C16)*100/'2019_'!B16</f>
        <v>79.82009920805217</v>
      </c>
      <c r="C16" s="9">
        <f>('2019_'!B16-'2019_'!D16)*100/'2019_'!B16</f>
        <v>64.925611860410413</v>
      </c>
      <c r="D16" s="9">
        <f>('2019_'!B16-'2019_'!E16)*100/'2019_'!B16</f>
        <v>57.69488499701859</v>
      </c>
      <c r="E16" s="9">
        <f>('2019_'!B16-'2019_'!F16)*100/'2019_'!B16</f>
        <v>77.04476759482435</v>
      </c>
      <c r="F16" s="9">
        <f>('2030'!B15-'2030'!C15)*100/'2030'!B15</f>
        <v>76.788695791893019</v>
      </c>
      <c r="G16" s="9">
        <f>('2030'!B15-'2030'!D15)*100/'2030'!B15</f>
        <v>59.163361921417334</v>
      </c>
      <c r="H16" s="9">
        <f>('2030'!B15-'2030'!E15)*100/'2030'!B15</f>
        <v>47.558291980355484</v>
      </c>
      <c r="I16" s="9">
        <f>('2030'!B15-'2030'!F15)*100/'2030'!B15</f>
        <v>55.740243530422674</v>
      </c>
      <c r="J16" s="9">
        <f>('2040'!B15-'2040'!C15)*100/'2040'!B15</f>
        <v>77.183026863825688</v>
      </c>
      <c r="K16" s="9">
        <f>('2040'!B15-'2040'!D15)*100/'2040'!B15</f>
        <v>59.162938105891143</v>
      </c>
      <c r="L16" s="9">
        <f>('2040'!B15-'2040'!E15)*100/'2040'!B15</f>
        <v>54.859178625343297</v>
      </c>
      <c r="M16" s="9">
        <f>('2040'!B15-'2040'!F15)*100/'2040'!B15</f>
        <v>61.927529510194447</v>
      </c>
      <c r="N16" s="9">
        <f>('2050'!B15-'2050'!C15)*100/'2050'!B15</f>
        <v>77.210185480361801</v>
      </c>
      <c r="O16" s="9">
        <f>('2050'!B15-'2050'!D15)*100/'2050'!B15</f>
        <v>59.163837495840568</v>
      </c>
      <c r="P16" s="9">
        <f>('2050'!B15-'2050'!E15)*100/'2050'!B15</f>
        <v>57.235967972002186</v>
      </c>
      <c r="Q16" s="9">
        <f>('2050'!B15-'2050'!F15)*100/'2050'!B15</f>
        <v>63.941044656299319</v>
      </c>
    </row>
    <row r="17" spans="1:17" x14ac:dyDescent="0.25">
      <c r="A17" s="8">
        <v>14</v>
      </c>
      <c r="B17" s="9">
        <f>('2019_'!B17-'2019_'!C17)*100/'2019_'!B17</f>
        <v>77.399641577060947</v>
      </c>
      <c r="C17" s="9">
        <f>('2019_'!B17-'2019_'!D17)*100/'2019_'!B17</f>
        <v>56.340501792114658</v>
      </c>
      <c r="D17" s="9">
        <f>('2019_'!B17-'2019_'!E17)*100/'2019_'!B17</f>
        <v>51.638724372698036</v>
      </c>
      <c r="E17" s="9">
        <f>('2019_'!B17-'2019_'!F17)*100/'2019_'!B17</f>
        <v>73.741519908731291</v>
      </c>
      <c r="F17" s="9">
        <f>('2030'!B16-'2030'!C16)*100/'2030'!B16</f>
        <v>79.066628675974371</v>
      </c>
      <c r="G17" s="9">
        <f>('2030'!B16-'2030'!D16)*100/'2030'!B16</f>
        <v>59.172502736829458</v>
      </c>
      <c r="H17" s="9">
        <f>('2030'!B16-'2030'!E16)*100/'2030'!B16</f>
        <v>23.55964815888095</v>
      </c>
      <c r="I17" s="9">
        <f>('2030'!B16-'2030'!F16)*100/'2030'!B16</f>
        <v>58.337627553929465</v>
      </c>
      <c r="J17" s="9">
        <f>('2040'!B16-'2040'!C16)*100/'2040'!B16</f>
        <v>82.075012800819238</v>
      </c>
      <c r="K17" s="9">
        <f>('2040'!B16-'2040'!D16)*100/'2040'!B16</f>
        <v>65.016641065028182</v>
      </c>
      <c r="L17" s="9">
        <f>('2040'!B16-'2040'!E16)*100/'2040'!B16</f>
        <v>34.172145650008559</v>
      </c>
      <c r="M17" s="9">
        <f>('2040'!B16-'2040'!F16)*100/'2040'!B16</f>
        <v>63.944291067315255</v>
      </c>
      <c r="N17" s="9">
        <f>('2050'!B16-'2050'!C16)*100/'2050'!B16</f>
        <v>84.278494623655902</v>
      </c>
      <c r="O17" s="9">
        <f>('2050'!B16-'2050'!D16)*100/'2050'!B16</f>
        <v>69.248387096774195</v>
      </c>
      <c r="P17" s="9">
        <f>('2050'!B16-'2050'!E16)*100/'2050'!B16</f>
        <v>38.519656109447766</v>
      </c>
      <c r="Q17" s="9">
        <f>('2050'!B16-'2050'!F16)*100/'2050'!B16</f>
        <v>64.458365786867617</v>
      </c>
    </row>
    <row r="18" spans="1:17" x14ac:dyDescent="0.25">
      <c r="A18" s="8">
        <v>15</v>
      </c>
      <c r="B18" s="9">
        <f>('2019_'!B18-'2019_'!C18)*100/'2019_'!B18</f>
        <v>80.057713114127324</v>
      </c>
      <c r="C18" s="9">
        <f>('2019_'!B18-'2019_'!D18)*100/'2019_'!B18</f>
        <v>64.92862782522063</v>
      </c>
      <c r="D18" s="9">
        <f>('2019_'!B18-'2019_'!E18)*100/'2019_'!B18</f>
        <v>49.100844794961148</v>
      </c>
      <c r="E18" s="9">
        <f>('2019_'!B18-'2019_'!F18)*100/'2019_'!B18</f>
        <v>43.006112469351557</v>
      </c>
      <c r="F18" s="9">
        <f>('2030'!B17-'2030'!C17)*100/'2030'!B17</f>
        <v>82.143817204301072</v>
      </c>
      <c r="G18" s="9">
        <f>('2030'!B17-'2030'!D17)*100/'2030'!B17</f>
        <v>68.429099462365585</v>
      </c>
      <c r="H18" s="9">
        <f>('2030'!B17-'2030'!E17)*100/'2030'!B17</f>
        <v>77.394388593570739</v>
      </c>
      <c r="I18" s="9">
        <f>('2030'!B17-'2030'!F17)*100/'2030'!B17</f>
        <v>7.7352150537634259</v>
      </c>
      <c r="J18" s="9">
        <f>('2040'!B17-'2040'!C17)*100/'2040'!B17</f>
        <v>85.559907834101367</v>
      </c>
      <c r="K18" s="9">
        <f>('2040'!B17-'2040'!D17)*100/'2040'!B17</f>
        <v>74.71198156682027</v>
      </c>
      <c r="L18" s="9">
        <f>('2040'!B17-'2040'!E17)*100/'2040'!B17</f>
        <v>56.890758916338349</v>
      </c>
      <c r="M18" s="9">
        <f>('2040'!B17-'2040'!F17)*100/'2040'!B17</f>
        <v>47.106285756172056</v>
      </c>
      <c r="N18" s="9">
        <f>('2050'!B17-'2050'!C17)*100/'2050'!B17</f>
        <v>86.509856630824373</v>
      </c>
      <c r="O18" s="9">
        <f>('2050'!B17-'2050'!D17)*100/'2050'!B17</f>
        <v>76.506869772998783</v>
      </c>
      <c r="P18" s="9">
        <f>('2050'!B17-'2050'!E17)*100/'2050'!B17</f>
        <v>57.552747977070688</v>
      </c>
      <c r="Q18" s="9">
        <f>('2050'!B17-'2050'!F17)*100/'2050'!B17</f>
        <v>31.500896057347656</v>
      </c>
    </row>
    <row r="19" spans="1:17" x14ac:dyDescent="0.25">
      <c r="A19" s="8">
        <v>16</v>
      </c>
      <c r="B19" s="9">
        <f>('2019_'!B19-'2019_'!C19)*100/'2019_'!B19</f>
        <v>78.508456715286741</v>
      </c>
      <c r="C19" s="9">
        <f>('2019_'!B19-'2019_'!D19)*100/'2019_'!B19</f>
        <v>64.926443279264163</v>
      </c>
      <c r="D19" s="9">
        <f>('2019_'!B19-'2019_'!E19)*100/'2019_'!B19</f>
        <v>79.233841102840117</v>
      </c>
      <c r="E19" s="9">
        <f>('2019_'!B19-'2019_'!F19)*100/'2019_'!B19</f>
        <v>88.731676277466192</v>
      </c>
      <c r="F19" s="9">
        <f>('2030'!B18-'2030'!C18)*100/'2030'!B18</f>
        <v>77.160894065498795</v>
      </c>
      <c r="G19" s="9">
        <f>('2030'!B18-'2030'!D18)*100/'2030'!B18</f>
        <v>59.164249954809442</v>
      </c>
      <c r="H19" s="9">
        <f>('2030'!B18-'2030'!E18)*100/'2030'!B18</f>
        <v>81.614815426087901</v>
      </c>
      <c r="I19" s="9">
        <f>('2030'!B18-'2030'!F18)*100/'2030'!B18</f>
        <v>84.503277297055149</v>
      </c>
      <c r="J19" s="9">
        <f>('2040'!B18-'2040'!C18)*100/'2040'!B18</f>
        <v>77.425275804732195</v>
      </c>
      <c r="K19" s="9">
        <f>('2040'!B18-'2040'!D18)*100/'2040'!B18</f>
        <v>59.163800879713769</v>
      </c>
      <c r="L19" s="9">
        <f>('2040'!B18-'2040'!E18)*100/'2040'!B18</f>
        <v>82.924795120223479</v>
      </c>
      <c r="M19" s="9">
        <f>('2040'!B18-'2040'!F18)*100/'2040'!B18</f>
        <v>85.616453891799765</v>
      </c>
      <c r="N19" s="9">
        <f>('2050'!B18-'2050'!C18)*100/'2050'!B18</f>
        <v>77.824862922681376</v>
      </c>
      <c r="O19" s="9">
        <f>('2050'!B18-'2050'!D18)*100/'2050'!B18</f>
        <v>59.163893661538005</v>
      </c>
      <c r="P19" s="9">
        <f>('2050'!B18-'2050'!E18)*100/'2050'!B18</f>
        <v>83.95291635313238</v>
      </c>
      <c r="Q19" s="9">
        <f>('2050'!B18-'2050'!F18)*100/'2050'!B18</f>
        <v>86.486919196217514</v>
      </c>
    </row>
    <row r="20" spans="1:17" x14ac:dyDescent="0.25">
      <c r="A20" s="8">
        <v>17</v>
      </c>
      <c r="B20" s="9">
        <f>('2019_'!B20-'2019_'!C20)*100/'2019_'!B20</f>
        <v>79.205686412256512</v>
      </c>
      <c r="C20" s="9">
        <f>('2019_'!B20-'2019_'!D20)*100/'2019_'!B20</f>
        <v>64.927049557610289</v>
      </c>
      <c r="D20" s="9">
        <f>('2019_'!B20-'2019_'!E20)*100/'2019_'!B20</f>
        <v>56.026049526869585</v>
      </c>
      <c r="E20" s="9">
        <f>('2019_'!B20-'2019_'!F20)*100/'2019_'!B20</f>
        <v>59.865140960068928</v>
      </c>
      <c r="F20" s="9">
        <f>('2030'!B19-'2030'!C19)*100/'2030'!B19</f>
        <v>77.772829233585156</v>
      </c>
      <c r="G20" s="9">
        <f>('2030'!B19-'2030'!D19)*100/'2030'!B19</f>
        <v>62.462455938343545</v>
      </c>
      <c r="H20" s="9">
        <f>('2030'!B19-'2030'!E19)*100/'2030'!B19</f>
        <v>40.538561922329869</v>
      </c>
      <c r="I20" s="9">
        <f>('2030'!B19-'2030'!F19)*100/'2030'!B19</f>
        <v>35.433175643748292</v>
      </c>
      <c r="J20" s="9">
        <f>('2040'!B19-'2040'!C19)*100/'2040'!B19</f>
        <v>80.448560255481354</v>
      </c>
      <c r="K20" s="9">
        <f>('2040'!B19-'2040'!D19)*100/'2040'!B19</f>
        <v>67.051560103222627</v>
      </c>
      <c r="L20" s="9">
        <f>('2040'!B19-'2040'!E19)*100/'2040'!B19</f>
        <v>34.086485263593204</v>
      </c>
      <c r="M20" s="9">
        <f>('2040'!B19-'2040'!F19)*100/'2040'!B19</f>
        <v>44.18316168029348</v>
      </c>
      <c r="N20" s="9">
        <f>('2050'!B19-'2050'!C19)*100/'2050'!B19</f>
        <v>82.082753201512816</v>
      </c>
      <c r="O20" s="9">
        <f>('2050'!B19-'2050'!D19)*100/'2050'!B19</f>
        <v>69.821452173298852</v>
      </c>
      <c r="P20" s="9">
        <f>('2050'!B19-'2050'!E19)*100/'2050'!B19</f>
        <v>39.828938815933377</v>
      </c>
      <c r="Q20" s="9">
        <f>('2050'!B19-'2050'!F19)*100/'2050'!B19</f>
        <v>49.040813518323468</v>
      </c>
    </row>
    <row r="21" spans="1:17" x14ac:dyDescent="0.25">
      <c r="A21" s="8">
        <v>18</v>
      </c>
      <c r="B21" s="9">
        <f>('2019_'!B21-'2019_'!C21)*100/'2019_'!B21</f>
        <v>82.199305726213098</v>
      </c>
      <c r="C21" s="9">
        <f>('2019_'!B21-'2019_'!D21)*100/'2019_'!B21</f>
        <v>64.925147167304132</v>
      </c>
      <c r="D21" s="9">
        <f>('2019_'!B21-'2019_'!E21)*100/'2019_'!B21</f>
        <v>93.280662768205957</v>
      </c>
      <c r="E21" s="9">
        <f>('2019_'!B21-'2019_'!F21)*100/'2019_'!B21</f>
        <v>96.36127063766385</v>
      </c>
      <c r="F21" s="9">
        <f>('2030'!B20-'2030'!C20)*100/'2030'!B20</f>
        <v>19.148387096774204</v>
      </c>
      <c r="G21" s="9">
        <f>('2030'!B20-'2030'!D20)*100/'2030'!B20</f>
        <v>28.785376506977457</v>
      </c>
      <c r="H21" s="9">
        <f>('2030'!B20-'2030'!E20)*100/'2030'!B20</f>
        <v>65.106989247311816</v>
      </c>
      <c r="I21" s="9">
        <f>('2030'!B20-'2030'!F20)*100/'2030'!B20</f>
        <v>70.627240143369164</v>
      </c>
      <c r="J21" s="9">
        <f>('2040'!B20-'2040'!C20)*100/'2040'!B20</f>
        <v>24.173428326406775</v>
      </c>
      <c r="K21" s="9">
        <f>('2040'!B20-'2040'!D20)*100/'2040'!B20</f>
        <v>14.314783416971247</v>
      </c>
      <c r="L21" s="9">
        <f>('2040'!B20-'2040'!E20)*100/'2040'!B20</f>
        <v>67.211722409129905</v>
      </c>
      <c r="M21" s="9">
        <f>('2040'!B20-'2040'!F20)*100/'2040'!B20</f>
        <v>72.399564615080138</v>
      </c>
      <c r="N21" s="9">
        <f>('2050'!B20-'2050'!C20)*100/'2050'!B20</f>
        <v>42.076022213039622</v>
      </c>
      <c r="O21" s="9">
        <f>('2050'!B20-'2050'!D20)*100/'2050'!B20</f>
        <v>2.0854859697896941</v>
      </c>
      <c r="P21" s="9">
        <f>('2050'!B20-'2050'!E20)*100/'2050'!B20</f>
        <v>74.953008939639815</v>
      </c>
      <c r="Q21" s="9">
        <f>('2050'!B20-'2050'!F20)*100/'2050'!B20</f>
        <v>78.916005684280535</v>
      </c>
    </row>
    <row r="22" spans="1:17" x14ac:dyDescent="0.25">
      <c r="A22" s="8">
        <v>19</v>
      </c>
      <c r="B22" s="9">
        <f>('2019_'!B22-'2019_'!C22)*100/'2019_'!B22</f>
        <v>92.323602594863601</v>
      </c>
      <c r="C22" s="9">
        <f>('2019_'!B22-'2019_'!D22)*100/'2019_'!B22</f>
        <v>85.704478805651831</v>
      </c>
      <c r="D22" s="9">
        <f>('2019_'!B22-'2019_'!E22)*100/'2019_'!B22</f>
        <v>77.532657957877916</v>
      </c>
      <c r="E22" s="9">
        <f>('2019_'!B22-'2019_'!F22)*100/'2019_'!B22</f>
        <v>87.797031902603749</v>
      </c>
      <c r="F22" s="9">
        <f>('2030'!B21-'2030'!C21)*100/'2030'!B21</f>
        <v>90.58695124909049</v>
      </c>
      <c r="G22" s="9">
        <f>('2030'!B21-'2030'!D21)*100/'2030'!B21</f>
        <v>82.232395504891258</v>
      </c>
      <c r="H22" s="9">
        <f>('2030'!B21-'2030'!E21)*100/'2030'!B21</f>
        <v>71.610679925620516</v>
      </c>
      <c r="I22" s="9">
        <f>('2030'!B21-'2030'!F21)*100/'2030'!B21</f>
        <v>75.99967661088202</v>
      </c>
      <c r="J22" s="9">
        <f>('2040'!B21-'2040'!C21)*100/'2040'!B21</f>
        <v>88.804955570537302</v>
      </c>
      <c r="K22" s="9">
        <f>('2040'!B21-'2040'!D21)*100/'2040'!B21</f>
        <v>78.785365321004193</v>
      </c>
      <c r="L22" s="9">
        <f>('2040'!B21-'2040'!E21)*100/'2040'!B21</f>
        <v>69.818312344993757</v>
      </c>
      <c r="M22" s="9">
        <f>('2040'!B21-'2040'!F21)*100/'2040'!B21</f>
        <v>74.474451809221108</v>
      </c>
      <c r="N22" s="9">
        <f>('2050'!B21-'2050'!C21)*100/'2050'!B21</f>
        <v>92.031020345014298</v>
      </c>
      <c r="O22" s="9">
        <f>('2050'!B21-'2050'!D21)*100/'2050'!B21</f>
        <v>84.887638276475599</v>
      </c>
      <c r="P22" s="9">
        <f>('2050'!B21-'2050'!E21)*100/'2050'!B21</f>
        <v>72.757406977643697</v>
      </c>
      <c r="Q22" s="9">
        <f>('2050'!B21-'2050'!F21)*100/'2050'!B21</f>
        <v>76.957917536938197</v>
      </c>
    </row>
    <row r="23" spans="1:17" x14ac:dyDescent="0.25">
      <c r="A23" s="8">
        <v>20</v>
      </c>
      <c r="B23" s="9">
        <f>('2019_'!B23-'2019_'!C23)*100/'2019_'!B23</f>
        <v>96.856836179584747</v>
      </c>
      <c r="C23" s="9">
        <f>('2019_'!B23-'2019_'!D23)*100/'2019_'!B23</f>
        <v>92.743972882658454</v>
      </c>
      <c r="D23" s="9">
        <f>('2019_'!B23-'2019_'!E23)*100/'2019_'!B23</f>
        <v>91.533326583952075</v>
      </c>
      <c r="E23" s="9">
        <f>('2019_'!B23-'2019_'!F23)*100/'2019_'!B23</f>
        <v>88.894700691769245</v>
      </c>
      <c r="F23" s="9">
        <f>('2030'!B22-'2030'!C22)*100/'2030'!B22</f>
        <v>94.898507863960219</v>
      </c>
      <c r="G23" s="9">
        <f>('2030'!B22-'2030'!D22)*100/'2030'!B22</f>
        <v>89.776851727382734</v>
      </c>
      <c r="H23" s="9">
        <f>('2030'!B22-'2030'!E22)*100/'2030'!B22</f>
        <v>87.2845276735315</v>
      </c>
      <c r="I23" s="9">
        <f>('2030'!B22-'2030'!F22)*100/'2030'!B22</f>
        <v>75.468338840458912</v>
      </c>
      <c r="J23" s="9">
        <f>('2040'!B22-'2040'!C22)*100/'2040'!B22</f>
        <v>94.467476769120807</v>
      </c>
      <c r="K23" s="9">
        <f>('2040'!B22-'2040'!D22)*100/'2040'!B22</f>
        <v>89.586847748391747</v>
      </c>
      <c r="L23" s="9">
        <f>('2040'!B22-'2040'!E22)*100/'2040'!B22</f>
        <v>77.075044621454907</v>
      </c>
      <c r="M23" s="9">
        <f>('2040'!B22-'2040'!F22)*100/'2040'!B22</f>
        <v>91.826687789952871</v>
      </c>
      <c r="N23" s="9">
        <f>('2050'!B22-'2050'!C22)*100/'2050'!B22</f>
        <v>93.255612035063237</v>
      </c>
      <c r="O23" s="9">
        <f>('2050'!B22-'2050'!D22)*100/'2050'!B22</f>
        <v>87.750428076438084</v>
      </c>
      <c r="P23" s="9">
        <f>('2050'!B22-'2050'!E22)*100/'2050'!B22</f>
        <v>90.700626248853254</v>
      </c>
      <c r="Q23" s="9">
        <f>('2050'!B22-'2050'!F22)*100/'2050'!B22</f>
        <v>81.805431677215481</v>
      </c>
    </row>
    <row r="24" spans="1:17" x14ac:dyDescent="0.25">
      <c r="A24" s="8">
        <v>21</v>
      </c>
      <c r="B24" s="9">
        <f>('2019_'!B24-'2019_'!C24)*100/'2019_'!B24</f>
        <v>79.351972593530292</v>
      </c>
      <c r="C24" s="9">
        <f>('2019_'!B24-'2019_'!D24)*100/'2019_'!B24</f>
        <v>64.92500518194656</v>
      </c>
      <c r="D24" s="9">
        <f>('2019_'!B24-'2019_'!E24)*100/'2019_'!B24</f>
        <v>32.406461098341111</v>
      </c>
      <c r="E24" s="9">
        <f>('2019_'!B24-'2019_'!F24)*100/'2019_'!B24</f>
        <v>45.489396890278186</v>
      </c>
      <c r="F24" s="9">
        <f>('2030'!B23-'2030'!C23)*100/'2030'!B23</f>
        <v>75.84901710385833</v>
      </c>
      <c r="G24" s="9">
        <f>('2030'!B23-'2030'!D23)*100/'2030'!B23</f>
        <v>59.162601796219192</v>
      </c>
      <c r="H24" s="9">
        <f>('2030'!B23-'2030'!E23)*100/'2030'!B23</f>
        <v>25.128762610918308</v>
      </c>
      <c r="I24" s="9">
        <f>('2030'!B23-'2030'!F23)*100/'2030'!B23</f>
        <v>43.146641062568925</v>
      </c>
      <c r="J24" s="9">
        <f>('2040'!B23-'2040'!C23)*100/'2040'!B23</f>
        <v>75.730154946364721</v>
      </c>
      <c r="K24" s="9">
        <f>('2040'!B23-'2040'!D23)*100/'2040'!B23</f>
        <v>59.164719904648329</v>
      </c>
      <c r="L24" s="9">
        <f>('2040'!B23-'2040'!E23)*100/'2040'!B23</f>
        <v>11.933559042142328</v>
      </c>
      <c r="M24" s="9">
        <f>('2040'!B23-'2040'!F23)*100/'2040'!B23</f>
        <v>4.6469606674611903</v>
      </c>
      <c r="N24" s="9">
        <f>('2050'!B23-'2050'!C23)*100/'2050'!B23</f>
        <v>75.665706661029915</v>
      </c>
      <c r="O24" s="9">
        <f>('2050'!B23-'2050'!D23)*100/'2050'!B23</f>
        <v>59.163473987370182</v>
      </c>
      <c r="P24" s="9">
        <f>('2050'!B23-'2050'!E23)*100/'2050'!B23</f>
        <v>14.498184844713641</v>
      </c>
      <c r="Q24" s="9">
        <f>('2050'!B23-'2050'!F23)*100/'2050'!B23</f>
        <v>4.6201812561101594</v>
      </c>
    </row>
    <row r="25" spans="1:17" x14ac:dyDescent="0.25">
      <c r="A25" s="8">
        <v>22</v>
      </c>
      <c r="B25" s="9">
        <f>('2019_'!B25-'2019_'!C25)*100/'2019_'!B25</f>
        <v>78.118734749475507</v>
      </c>
      <c r="C25" s="9">
        <f>('2019_'!B25-'2019_'!D25)*100/'2019_'!B25</f>
        <v>65.203451357702505</v>
      </c>
      <c r="D25" s="9">
        <f>('2019_'!B25-'2019_'!E25)*100/'2019_'!B25</f>
        <v>15.068755371914479</v>
      </c>
      <c r="E25" s="9">
        <f>('2019_'!B25-'2019_'!F25)*100/'2019_'!B25</f>
        <v>40.491896295711662</v>
      </c>
      <c r="F25" s="9">
        <f>('2030'!B24-'2030'!C24)*100/'2030'!B24</f>
        <v>86.073082861554283</v>
      </c>
      <c r="G25" s="9">
        <f>('2030'!B24-'2030'!D24)*100/'2030'!B24</f>
        <v>74.82243952650542</v>
      </c>
      <c r="H25" s="9">
        <f>('2030'!B24-'2030'!E24)*100/'2030'!B24</f>
        <v>53.147257193591074</v>
      </c>
      <c r="I25" s="9">
        <f>('2030'!B24-'2030'!F24)*100/'2030'!B24</f>
        <v>82.631428044667516</v>
      </c>
      <c r="J25" s="9">
        <f>('2040'!B24-'2040'!C24)*100/'2040'!B24</f>
        <v>86.953319215541882</v>
      </c>
      <c r="K25" s="9">
        <f>('2040'!B24-'2040'!D24)*100/'2040'!B24</f>
        <v>75.941441856182763</v>
      </c>
      <c r="L25" s="9">
        <f>('2040'!B24-'2040'!E24)*100/'2040'!B24</f>
        <v>52.612614274535574</v>
      </c>
      <c r="M25" s="9">
        <f>('2040'!B24-'2040'!F24)*100/'2040'!B24</f>
        <v>89.294319458220713</v>
      </c>
      <c r="N25" s="9">
        <f>('2050'!B24-'2050'!C24)*100/'2050'!B24</f>
        <v>87.319030176173072</v>
      </c>
      <c r="O25" s="9">
        <f>('2050'!B24-'2050'!D24)*100/'2050'!B24</f>
        <v>76.443397871969395</v>
      </c>
      <c r="P25" s="9">
        <f>('2050'!B24-'2050'!E24)*100/'2050'!B24</f>
        <v>52.496564070794619</v>
      </c>
      <c r="Q25" s="9">
        <f>('2050'!B24-'2050'!F24)*100/'2050'!B24</f>
        <v>87.626513486458194</v>
      </c>
    </row>
    <row r="26" spans="1:17" x14ac:dyDescent="0.25">
      <c r="A26" s="8">
        <v>23</v>
      </c>
      <c r="B26" s="9">
        <f>('2019_'!B26-'2019_'!C26)*100/'2019_'!B26</f>
        <v>80.828664734223963</v>
      </c>
      <c r="C26" s="9">
        <f>('2019_'!B26-'2019_'!D26)*100/'2019_'!B26</f>
        <v>64.926890321686969</v>
      </c>
      <c r="D26" s="9">
        <f>('2019_'!B26-'2019_'!E26)*100/'2019_'!B26</f>
        <v>40.441410473222305</v>
      </c>
      <c r="E26" s="9">
        <f>('2019_'!B26-'2019_'!F26)*100/'2019_'!B26</f>
        <v>67.586561141993613</v>
      </c>
      <c r="F26" s="9">
        <f>('2030'!B25-'2030'!C25)*100/'2030'!B25</f>
        <v>77.541801886566773</v>
      </c>
      <c r="G26" s="9">
        <f>('2030'!B25-'2030'!D25)*100/'2030'!B25</f>
        <v>59.165317790021739</v>
      </c>
      <c r="H26" s="9">
        <f>('2030'!B25-'2030'!E25)*100/'2030'!B25</f>
        <v>35.48356231012729</v>
      </c>
      <c r="I26" s="9">
        <f>('2030'!B25-'2030'!F25)*100/'2030'!B25</f>
        <v>45.591764809070824</v>
      </c>
      <c r="J26" s="9">
        <f>('2040'!B25-'2040'!C25)*100/'2040'!B25</f>
        <v>77.449443348365278</v>
      </c>
      <c r="K26" s="9">
        <f>('2040'!B25-'2040'!D25)*100/'2040'!B25</f>
        <v>59.164494081172457</v>
      </c>
      <c r="L26" s="9">
        <f>('2040'!B25-'2040'!E25)*100/'2040'!B25</f>
        <v>41.675327649379881</v>
      </c>
      <c r="M26" s="9">
        <f>('2040'!B25-'2040'!F25)*100/'2040'!B25</f>
        <v>50.892668404735005</v>
      </c>
      <c r="N26" s="9">
        <f>('2050'!B25-'2050'!C25)*100/'2050'!B25</f>
        <v>77.412351653092117</v>
      </c>
      <c r="O26" s="9">
        <f>('2050'!B25-'2050'!D25)*100/'2050'!B25</f>
        <v>59.164333910075122</v>
      </c>
      <c r="P26" s="9">
        <f>('2050'!B25-'2050'!E25)*100/'2050'!B25</f>
        <v>44.522124848194949</v>
      </c>
      <c r="Q26" s="9">
        <f>('2050'!B25-'2050'!F25)*100/'2050'!B25</f>
        <v>53.323298963271363</v>
      </c>
    </row>
    <row r="27" spans="1:17" x14ac:dyDescent="0.25">
      <c r="A27" s="8">
        <v>24</v>
      </c>
      <c r="B27" s="9">
        <f>('2019_'!B27-'2019_'!C27)*100/'2019_'!B27</f>
        <v>81.18437546007452</v>
      </c>
      <c r="C27" s="9">
        <f>('2019_'!B27-'2019_'!D27)*100/'2019_'!B27</f>
        <v>64.925234462963118</v>
      </c>
      <c r="D27" s="9">
        <f>('2019_'!B27-'2019_'!E27)*100/'2019_'!B27</f>
        <v>78.176340826549378</v>
      </c>
      <c r="E27" s="9">
        <f>('2019_'!B27-'2019_'!F27)*100/'2019_'!B27</f>
        <v>88.168480961633193</v>
      </c>
      <c r="F27" s="9">
        <f>('2030'!B26-'2030'!C26)*100/'2030'!B26</f>
        <v>78.382749813257519</v>
      </c>
      <c r="G27" s="9">
        <f>('2030'!B26-'2030'!D26)*100/'2030'!B26</f>
        <v>59.163484012433457</v>
      </c>
      <c r="H27" s="9">
        <f>('2030'!B26-'2030'!E26)*100/'2030'!B26</f>
        <v>72.558040770101911</v>
      </c>
      <c r="I27" s="9">
        <f>('2030'!B26-'2030'!F26)*100/'2030'!B26</f>
        <v>76.898749427724638</v>
      </c>
      <c r="J27" s="9">
        <f>('2040'!B26-'2040'!C26)*100/'2040'!B26</f>
        <v>78.418105558384966</v>
      </c>
      <c r="K27" s="9">
        <f>('2040'!B26-'2040'!D26)*100/'2040'!B26</f>
        <v>59.163597015325415</v>
      </c>
      <c r="L27" s="9">
        <f>('2040'!B26-'2040'!E26)*100/'2040'!B26</f>
        <v>73.550162876099861</v>
      </c>
      <c r="M27" s="9">
        <f>('2040'!B26-'2040'!F26)*100/'2040'!B26</f>
        <v>77.732177799472623</v>
      </c>
      <c r="N27" s="9">
        <f>('2050'!B26-'2050'!C26)*100/'2050'!B26</f>
        <v>80.079563013740369</v>
      </c>
      <c r="O27" s="9">
        <f>('2050'!B26-'2050'!D26)*100/'2050'!B26</f>
        <v>62.323112389692234</v>
      </c>
      <c r="P27" s="9">
        <f>('2050'!B26-'2050'!E26)*100/'2050'!B26</f>
        <v>74.865383708446416</v>
      </c>
      <c r="Q27" s="9">
        <f>('2050'!B26-'2050'!F26)*100/'2050'!B26</f>
        <v>78.84145377272381</v>
      </c>
    </row>
    <row r="28" spans="1:17" x14ac:dyDescent="0.25">
      <c r="A28" s="8">
        <v>25</v>
      </c>
      <c r="B28" s="9">
        <f>('2019_'!B28-'2019_'!C28)*100/'2019_'!B28</f>
        <v>84.396952357759289</v>
      </c>
      <c r="C28" s="9">
        <f>('2019_'!B28-'2019_'!D28)*100/'2019_'!B28</f>
        <v>64.923476100240364</v>
      </c>
      <c r="D28" s="9">
        <f>('2019_'!B28-'2019_'!E28)*100/'2019_'!B28</f>
        <v>83.450503613611716</v>
      </c>
      <c r="E28" s="9">
        <f>('2019_'!B28-'2019_'!F28)*100/'2019_'!B28</f>
        <v>91.012606610243139</v>
      </c>
      <c r="F28" s="9">
        <f>('2030'!B27-'2030'!C27)*100/'2030'!B27</f>
        <v>78.76838067009605</v>
      </c>
      <c r="G28" s="9">
        <f>('2030'!B27-'2030'!D27)*100/'2030'!B27</f>
        <v>68.81140639216072</v>
      </c>
      <c r="H28" s="9">
        <f>('2030'!B27-'2030'!E27)*100/'2030'!B27</f>
        <v>66.715066395597233</v>
      </c>
      <c r="I28" s="9">
        <f>('2030'!B27-'2030'!F27)*100/'2030'!B27</f>
        <v>68.746229060441706</v>
      </c>
      <c r="J28" s="9">
        <f>('2040'!B27-'2040'!C27)*100/'2040'!B27</f>
        <v>83.44092673307992</v>
      </c>
      <c r="K28" s="9">
        <f>('2040'!B27-'2040'!D27)*100/'2040'!B27</f>
        <v>80.087892392979185</v>
      </c>
      <c r="L28" s="9">
        <f>('2040'!B27-'2040'!E27)*100/'2040'!B27</f>
        <v>68.21371086052514</v>
      </c>
      <c r="M28" s="9">
        <f>('2040'!B27-'2040'!F27)*100/'2040'!B27</f>
        <v>70.137995242455986</v>
      </c>
      <c r="N28" s="9">
        <f>('2050'!B27-'2050'!C27)*100/'2050'!B27</f>
        <v>84.46185787868076</v>
      </c>
      <c r="O28" s="9">
        <f>('2050'!B27-'2050'!D27)*100/'2050'!B27</f>
        <v>75.797027946195328</v>
      </c>
      <c r="P28" s="9">
        <f>('2050'!B27-'2050'!E27)*100/'2050'!B27</f>
        <v>69.217981834602483</v>
      </c>
      <c r="Q28" s="9">
        <f>('2050'!B27-'2050'!F27)*100/'2050'!B27</f>
        <v>71.183096415667862</v>
      </c>
    </row>
    <row r="29" spans="1:17" x14ac:dyDescent="0.25">
      <c r="A29" s="8">
        <v>26</v>
      </c>
      <c r="B29" s="9">
        <f>('2019_'!B29-'2019_'!C29)*100/'2019_'!B29</f>
        <v>83.08439552881606</v>
      </c>
      <c r="C29" s="9">
        <f>('2019_'!B29-'2019_'!D29)*100/'2019_'!B29</f>
        <v>64.912945412823291</v>
      </c>
      <c r="D29" s="9">
        <f>('2019_'!B29-'2019_'!E29)*100/'2019_'!B29</f>
        <v>55.514596843634962</v>
      </c>
      <c r="E29" s="9">
        <f>('2019_'!B29-'2019_'!F29)*100/'2019_'!B29</f>
        <v>3.0946903012412443</v>
      </c>
      <c r="F29" s="9">
        <f>('2030'!B28-'2030'!C28)*100/'2030'!B28</f>
        <v>77.488188976377984</v>
      </c>
      <c r="G29" s="9">
        <f>('2030'!B28-'2030'!D28)*100/'2030'!B28</f>
        <v>59.183070866141733</v>
      </c>
      <c r="H29" s="9">
        <f>('2030'!B28-'2030'!E28)*100/'2030'!B28</f>
        <v>19.136378310604456</v>
      </c>
      <c r="I29" s="9">
        <f>('2030'!B28-'2030'!F28)*100/'2030'!B28</f>
        <v>63.963149964147526</v>
      </c>
      <c r="J29" s="9">
        <f>('2040'!B28-'2040'!C28)*100/'2040'!B28</f>
        <v>76.649113082039932</v>
      </c>
      <c r="K29" s="9">
        <f>('2040'!B28-'2040'!D28)*100/'2040'!B28</f>
        <v>59.157889874353287</v>
      </c>
      <c r="L29" s="9">
        <f>('2040'!B28-'2040'!E28)*100/'2040'!B28</f>
        <v>6.8811903681339803</v>
      </c>
      <c r="M29" s="9">
        <f>('2040'!B28-'2040'!F28)*100/'2040'!B28</f>
        <v>59.234756517430419</v>
      </c>
      <c r="N29" s="9">
        <f>('2050'!B28-'2050'!C28)*100/'2050'!B28</f>
        <v>76.355955301172017</v>
      </c>
      <c r="O29" s="9">
        <f>('2050'!B28-'2050'!D28)*100/'2050'!B28</f>
        <v>59.160079949123308</v>
      </c>
      <c r="P29" s="9">
        <f>('2050'!B28-'2050'!E28)*100/'2050'!B28</f>
        <v>29.541510443680661</v>
      </c>
      <c r="Q29" s="9">
        <f>('2050'!B28-'2050'!F28)*100/'2050'!B28</f>
        <v>14.572890350704098</v>
      </c>
    </row>
    <row r="30" spans="1:17" x14ac:dyDescent="0.25">
      <c r="A30" s="8">
        <v>27</v>
      </c>
      <c r="B30" s="9">
        <f>('2019_'!B30-'2019_'!C30)*100/'2019_'!B30</f>
        <v>82.353990238557898</v>
      </c>
      <c r="C30" s="9">
        <f>('2019_'!B30-'2019_'!D30)*100/'2019_'!B30</f>
        <v>60.0560610466908</v>
      </c>
      <c r="D30" s="9">
        <f>('2019_'!B30-'2019_'!E30)*100/'2019_'!B30</f>
        <v>76.376790816317722</v>
      </c>
      <c r="E30" s="9">
        <f>('2019_'!B30-'2019_'!F30)*100/'2019_'!B30</f>
        <v>87.145904034315521</v>
      </c>
      <c r="F30" s="9">
        <f>('2030'!B29-'2030'!C29)*100/'2030'!B29</f>
        <v>80.693003637972879</v>
      </c>
      <c r="G30" s="9">
        <f>('2030'!B29-'2030'!D29)*100/'2030'!B29</f>
        <v>76.073787197672615</v>
      </c>
      <c r="H30" s="9">
        <f>('2030'!B29-'2030'!E29)*100/'2030'!B29</f>
        <v>63.85292623579155</v>
      </c>
      <c r="I30" s="9">
        <f>('2030'!B29-'2030'!F29)*100/'2030'!B29</f>
        <v>80.143616790004813</v>
      </c>
      <c r="J30" s="9">
        <f>('2040'!B29-'2040'!C29)*100/'2040'!B29</f>
        <v>81.422442945997417</v>
      </c>
      <c r="K30" s="9">
        <f>('2040'!B29-'2040'!D29)*100/'2040'!B29</f>
        <v>69.920021266673217</v>
      </c>
      <c r="L30" s="9">
        <f>('2040'!B29-'2040'!E29)*100/'2040'!B29</f>
        <v>85.001647228642227</v>
      </c>
      <c r="M30" s="9">
        <f>('2040'!B29-'2040'!F29)*100/'2040'!B29</f>
        <v>62.143651673904543</v>
      </c>
      <c r="N30" s="9">
        <f>('2050'!B29-'2050'!C29)*100/'2050'!B29</f>
        <v>81.425366909304813</v>
      </c>
      <c r="O30" s="9">
        <f>('2050'!B29-'2050'!D29)*100/'2050'!B29</f>
        <v>76.848274754842933</v>
      </c>
      <c r="P30" s="9">
        <f>('2050'!B29-'2050'!E29)*100/'2050'!B29</f>
        <v>73.532279227136343</v>
      </c>
      <c r="Q30" s="9">
        <f>('2050'!B29-'2050'!F29)*100/'2050'!B29</f>
        <v>65.581952252565358</v>
      </c>
    </row>
    <row r="31" spans="1:17" ht="15.75" thickBot="1" x14ac:dyDescent="0.3">
      <c r="B31" s="4"/>
      <c r="C31" s="5"/>
      <c r="D31" s="6"/>
      <c r="E31" s="7"/>
      <c r="F31" s="4"/>
      <c r="G31" s="6"/>
      <c r="H31" s="6"/>
      <c r="I31" s="7"/>
      <c r="J31" s="4"/>
      <c r="K31" s="6"/>
      <c r="L31" s="6"/>
      <c r="M31" s="7"/>
      <c r="N31" s="4"/>
      <c r="O31" s="6"/>
      <c r="P31" s="6"/>
      <c r="Q31" s="7"/>
    </row>
    <row r="32" spans="1:17" x14ac:dyDescent="0.25">
      <c r="B32">
        <v>1</v>
      </c>
      <c r="E32">
        <v>2</v>
      </c>
    </row>
  </sheetData>
  <mergeCells count="4">
    <mergeCell ref="B2:E2"/>
    <mergeCell ref="F2:I2"/>
    <mergeCell ref="J2:M2"/>
    <mergeCell ref="N2:Q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"/>
  <sheetViews>
    <sheetView workbookViewId="0">
      <selection activeCell="P27" sqref="P27"/>
    </sheetView>
  </sheetViews>
  <sheetFormatPr defaultRowHeight="15" x14ac:dyDescent="0.25"/>
  <sheetData>
    <row r="1" spans="2:6" x14ac:dyDescent="0.25">
      <c r="D1" t="s">
        <v>12</v>
      </c>
    </row>
    <row r="2" spans="2:6" x14ac:dyDescent="0.25">
      <c r="C2" t="s">
        <v>13</v>
      </c>
      <c r="D2" t="s">
        <v>9</v>
      </c>
      <c r="E2" t="s">
        <v>10</v>
      </c>
      <c r="F2" t="s">
        <v>14</v>
      </c>
    </row>
    <row r="3" spans="2:6" x14ac:dyDescent="0.25">
      <c r="B3">
        <v>2019</v>
      </c>
      <c r="C3" s="3">
        <v>79.787221265699799</v>
      </c>
      <c r="D3" s="3">
        <v>65.643823194539465</v>
      </c>
      <c r="E3" s="3">
        <v>76.365610614408766</v>
      </c>
      <c r="F3" s="3">
        <v>84.922329997490607</v>
      </c>
    </row>
    <row r="4" spans="2:6" x14ac:dyDescent="0.25">
      <c r="B4">
        <v>2030</v>
      </c>
      <c r="C4" s="3">
        <v>74.495824651556717</v>
      </c>
      <c r="D4" s="3">
        <v>59.745828010651259</v>
      </c>
      <c r="E4" s="3">
        <v>72.088423651430944</v>
      </c>
      <c r="F4" s="3">
        <v>75.821707005097906</v>
      </c>
    </row>
    <row r="5" spans="2:6" x14ac:dyDescent="0.25">
      <c r="B5">
        <v>2040</v>
      </c>
      <c r="C5" s="3">
        <v>75.042514224982341</v>
      </c>
      <c r="D5" s="3">
        <v>56.548951391744716</v>
      </c>
      <c r="E5" s="3">
        <v>71.595767473691865</v>
      </c>
      <c r="F5" s="3">
        <v>75.220267049463885</v>
      </c>
    </row>
    <row r="6" spans="2:6" x14ac:dyDescent="0.25">
      <c r="B6">
        <v>2050</v>
      </c>
      <c r="C6" s="3">
        <v>75.864154212518088</v>
      </c>
      <c r="D6" s="3">
        <v>57.745841063405393</v>
      </c>
      <c r="E6" s="3">
        <v>73.070118729728065</v>
      </c>
      <c r="F6" s="3">
        <v>76.317553557663572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opLeftCell="A4" workbookViewId="0">
      <selection activeCell="S17" sqref="S17"/>
    </sheetView>
  </sheetViews>
  <sheetFormatPr defaultRowHeight="15" x14ac:dyDescent="0.25"/>
  <sheetData>
    <row r="2" spans="1:5" x14ac:dyDescent="0.25">
      <c r="B2">
        <v>2019</v>
      </c>
    </row>
    <row r="3" spans="1:5" x14ac:dyDescent="0.25">
      <c r="B3" t="s">
        <v>8</v>
      </c>
      <c r="C3" t="s">
        <v>9</v>
      </c>
      <c r="D3" t="s">
        <v>10</v>
      </c>
      <c r="E3" t="s">
        <v>11</v>
      </c>
    </row>
    <row r="4" spans="1:5" x14ac:dyDescent="0.25">
      <c r="A4">
        <v>1</v>
      </c>
      <c r="B4">
        <v>59.881427986565896</v>
      </c>
      <c r="C4">
        <v>64.957465096578019</v>
      </c>
      <c r="D4">
        <v>84.08394183346131</v>
      </c>
      <c r="E4">
        <v>91.103331588960415</v>
      </c>
    </row>
    <row r="5" spans="1:5" x14ac:dyDescent="0.25">
      <c r="A5">
        <v>2</v>
      </c>
      <c r="B5">
        <v>67.736720409123322</v>
      </c>
      <c r="C5">
        <v>64.826145705736408</v>
      </c>
      <c r="D5">
        <v>57.459146746053108</v>
      </c>
      <c r="E5">
        <v>57.770207030859062</v>
      </c>
    </row>
    <row r="6" spans="1:5" x14ac:dyDescent="0.25">
      <c r="A6">
        <v>3</v>
      </c>
      <c r="B6">
        <v>75.461379381131252</v>
      </c>
      <c r="C6">
        <v>64.925407627576476</v>
      </c>
      <c r="D6">
        <v>82.200448816100334</v>
      </c>
      <c r="E6">
        <v>90.364731740377096</v>
      </c>
    </row>
    <row r="7" spans="1:5" x14ac:dyDescent="0.25">
      <c r="A7">
        <v>4</v>
      </c>
      <c r="B7">
        <v>68.240577716706525</v>
      </c>
      <c r="C7">
        <v>64.931772257586246</v>
      </c>
      <c r="D7">
        <v>19.705108125527929</v>
      </c>
      <c r="E7">
        <v>35.574108377051857</v>
      </c>
    </row>
    <row r="8" spans="1:5" x14ac:dyDescent="0.25">
      <c r="A8">
        <v>5</v>
      </c>
      <c r="B8">
        <v>70.44869672818831</v>
      </c>
      <c r="C8">
        <v>64.932336392739245</v>
      </c>
      <c r="D8">
        <v>80.17622020565932</v>
      </c>
      <c r="E8">
        <v>89.303821206330809</v>
      </c>
    </row>
    <row r="9" spans="1:5" x14ac:dyDescent="0.25">
      <c r="A9">
        <v>6</v>
      </c>
      <c r="B9">
        <v>76.459263373228339</v>
      </c>
      <c r="C9">
        <v>64.925796655737017</v>
      </c>
      <c r="D9">
        <v>72.120559594525474</v>
      </c>
      <c r="E9">
        <v>84.927904354611272</v>
      </c>
    </row>
    <row r="10" spans="1:5" x14ac:dyDescent="0.25">
      <c r="A10">
        <v>7</v>
      </c>
      <c r="B10">
        <v>77.24330421538248</v>
      </c>
      <c r="C10">
        <v>64.924785441894358</v>
      </c>
      <c r="D10">
        <v>84.866936127151789</v>
      </c>
      <c r="E10">
        <v>91.807755352449576</v>
      </c>
    </row>
    <row r="11" spans="1:5" x14ac:dyDescent="0.25">
      <c r="A11">
        <v>8</v>
      </c>
      <c r="B11">
        <v>78.778001714279455</v>
      </c>
      <c r="C11">
        <v>64.925776741916437</v>
      </c>
      <c r="D11">
        <v>89.942799707478585</v>
      </c>
      <c r="E11">
        <v>94.564451700950841</v>
      </c>
    </row>
    <row r="12" spans="1:5" x14ac:dyDescent="0.25">
      <c r="A12">
        <v>9</v>
      </c>
      <c r="B12">
        <v>81.414130250363272</v>
      </c>
      <c r="C12">
        <v>64.925241918489732</v>
      </c>
      <c r="D12">
        <v>88.340633651631805</v>
      </c>
      <c r="E12">
        <v>93.661661638537282</v>
      </c>
    </row>
    <row r="13" spans="1:5" x14ac:dyDescent="0.25">
      <c r="A13">
        <v>10</v>
      </c>
      <c r="B13">
        <v>75.571253375749677</v>
      </c>
      <c r="C13">
        <v>64.926548086521109</v>
      </c>
      <c r="D13">
        <v>63.626238917046528</v>
      </c>
      <c r="E13">
        <v>80.27694617721059</v>
      </c>
    </row>
    <row r="14" spans="1:5" x14ac:dyDescent="0.25">
      <c r="A14">
        <v>11</v>
      </c>
      <c r="B14">
        <v>79.368311069239468</v>
      </c>
      <c r="C14">
        <v>64.925716436355884</v>
      </c>
      <c r="D14">
        <v>74.582563006045831</v>
      </c>
      <c r="E14">
        <v>86.214716248187983</v>
      </c>
    </row>
    <row r="15" spans="1:5" x14ac:dyDescent="0.25">
      <c r="A15">
        <v>12</v>
      </c>
      <c r="B15">
        <v>76.542753462983953</v>
      </c>
      <c r="C15">
        <v>64.924441933419416</v>
      </c>
      <c r="D15">
        <v>71.172594189260508</v>
      </c>
      <c r="E15">
        <v>74.800406783837104</v>
      </c>
    </row>
    <row r="16" spans="1:5" x14ac:dyDescent="0.25">
      <c r="A16">
        <v>13</v>
      </c>
      <c r="B16">
        <v>79.82009920805217</v>
      </c>
      <c r="C16">
        <v>64.925611860410413</v>
      </c>
      <c r="D16">
        <v>57.69488499701859</v>
      </c>
      <c r="E16">
        <v>77.04476759482435</v>
      </c>
    </row>
    <row r="17" spans="1:5" x14ac:dyDescent="0.25">
      <c r="A17">
        <v>14</v>
      </c>
      <c r="B17">
        <v>77.399641577060947</v>
      </c>
      <c r="C17">
        <v>56.340501792114658</v>
      </c>
      <c r="D17">
        <v>51.638724372698036</v>
      </c>
      <c r="E17">
        <v>73.741519908731291</v>
      </c>
    </row>
    <row r="18" spans="1:5" x14ac:dyDescent="0.25">
      <c r="A18">
        <v>15</v>
      </c>
      <c r="B18">
        <v>80.057713114127324</v>
      </c>
      <c r="C18">
        <v>64.92862782522063</v>
      </c>
      <c r="D18">
        <v>49.100844794961148</v>
      </c>
      <c r="E18">
        <v>43.006112469351557</v>
      </c>
    </row>
    <row r="19" spans="1:5" x14ac:dyDescent="0.25">
      <c r="A19">
        <v>16</v>
      </c>
      <c r="B19">
        <v>78.508456715286741</v>
      </c>
      <c r="C19">
        <v>64.926443279264163</v>
      </c>
      <c r="D19">
        <v>79.233841102840117</v>
      </c>
      <c r="E19">
        <v>88.731676277466192</v>
      </c>
    </row>
    <row r="20" spans="1:5" x14ac:dyDescent="0.25">
      <c r="A20">
        <v>17</v>
      </c>
      <c r="B20">
        <v>79.205686412256512</v>
      </c>
      <c r="C20">
        <v>64.927049557610289</v>
      </c>
      <c r="D20">
        <v>56.026049526869585</v>
      </c>
      <c r="E20">
        <v>59.865140960068928</v>
      </c>
    </row>
    <row r="21" spans="1:5" x14ac:dyDescent="0.25">
      <c r="A21">
        <v>18</v>
      </c>
      <c r="B21">
        <v>82.199305726213098</v>
      </c>
      <c r="C21">
        <v>64.925147167304132</v>
      </c>
      <c r="D21">
        <v>93.280662768205957</v>
      </c>
      <c r="E21">
        <v>96.36127063766385</v>
      </c>
    </row>
    <row r="22" spans="1:5" x14ac:dyDescent="0.25">
      <c r="A22">
        <v>19</v>
      </c>
      <c r="B22">
        <v>92.323602594863601</v>
      </c>
      <c r="C22">
        <v>85.704478805651831</v>
      </c>
      <c r="D22">
        <v>77.532657957877916</v>
      </c>
      <c r="E22">
        <v>87.797031902603749</v>
      </c>
    </row>
    <row r="23" spans="1:5" x14ac:dyDescent="0.25">
      <c r="A23">
        <v>20</v>
      </c>
      <c r="B23">
        <v>96.856836179584747</v>
      </c>
      <c r="C23">
        <v>92.743972882658454</v>
      </c>
      <c r="D23">
        <v>91.533326583952075</v>
      </c>
      <c r="E23">
        <v>88.894700691769245</v>
      </c>
    </row>
    <row r="24" spans="1:5" x14ac:dyDescent="0.25">
      <c r="A24">
        <v>21</v>
      </c>
      <c r="B24">
        <v>79.351972593530292</v>
      </c>
      <c r="C24">
        <v>64.92500518194656</v>
      </c>
      <c r="D24">
        <v>32.406461098341111</v>
      </c>
      <c r="E24">
        <v>45.489396890278186</v>
      </c>
    </row>
    <row r="25" spans="1:5" x14ac:dyDescent="0.25">
      <c r="A25">
        <v>22</v>
      </c>
      <c r="B25">
        <v>78.118734749475507</v>
      </c>
      <c r="C25">
        <v>65.203451357702505</v>
      </c>
      <c r="D25">
        <v>15.068755371914479</v>
      </c>
      <c r="E25">
        <v>40.491896295711662</v>
      </c>
    </row>
    <row r="26" spans="1:5" x14ac:dyDescent="0.25">
      <c r="A26">
        <v>23</v>
      </c>
      <c r="B26">
        <v>80.828664734223963</v>
      </c>
      <c r="C26">
        <v>64.926890321686969</v>
      </c>
      <c r="D26">
        <v>40.441410473222305</v>
      </c>
      <c r="E26">
        <v>67.586561141993613</v>
      </c>
    </row>
    <row r="27" spans="1:5" x14ac:dyDescent="0.25">
      <c r="A27">
        <v>24</v>
      </c>
      <c r="B27">
        <v>81.18437546007452</v>
      </c>
      <c r="C27">
        <v>64.925234462963118</v>
      </c>
      <c r="D27">
        <v>78.176340826549378</v>
      </c>
      <c r="E27">
        <v>88.168480961633193</v>
      </c>
    </row>
    <row r="28" spans="1:5" x14ac:dyDescent="0.25">
      <c r="A28">
        <v>25</v>
      </c>
      <c r="B28">
        <v>84.396952357759289</v>
      </c>
      <c r="C28">
        <v>64.923476100240364</v>
      </c>
      <c r="D28">
        <v>83.450503613611716</v>
      </c>
      <c r="E28">
        <v>91.012606610243139</v>
      </c>
    </row>
    <row r="29" spans="1:5" x14ac:dyDescent="0.25">
      <c r="A29">
        <v>26</v>
      </c>
      <c r="B29">
        <v>83.08439552881606</v>
      </c>
      <c r="C29">
        <v>64.912945412823291</v>
      </c>
      <c r="D29">
        <v>55.514596843634962</v>
      </c>
      <c r="E29">
        <v>3.0946903012412443</v>
      </c>
    </row>
    <row r="30" spans="1:5" x14ac:dyDescent="0.25">
      <c r="A30">
        <v>27</v>
      </c>
      <c r="B30">
        <v>82.353990238557898</v>
      </c>
      <c r="C30">
        <v>60.0560610466908</v>
      </c>
      <c r="D30">
        <v>76.376790816317722</v>
      </c>
      <c r="E30">
        <v>87.145904034315521</v>
      </c>
    </row>
    <row r="31" spans="1:5" x14ac:dyDescent="0.25">
      <c r="A31" t="s">
        <v>16</v>
      </c>
      <c r="B31">
        <f>MIN(B4:B30)</f>
        <v>59.881427986565896</v>
      </c>
      <c r="C31">
        <f>MIN(C4:C30)</f>
        <v>56.340501792114658</v>
      </c>
      <c r="D31">
        <f>MIN(D4:D30)</f>
        <v>15.068755371914479</v>
      </c>
      <c r="E31">
        <f>MIN(E4:E30)</f>
        <v>3.0946903012412443</v>
      </c>
    </row>
    <row r="32" spans="1:5" x14ac:dyDescent="0.25">
      <c r="A32" t="s">
        <v>17</v>
      </c>
      <c r="B32">
        <f>MAX(B4:B30)</f>
        <v>96.856836179584747</v>
      </c>
      <c r="C32">
        <f>MAX(C4:C30)</f>
        <v>92.743972882658454</v>
      </c>
      <c r="D32">
        <f>MAX(D4:D30)</f>
        <v>93.280662768205957</v>
      </c>
      <c r="E32">
        <f>MAX(E4:E30)</f>
        <v>96.36127063766385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K22" sqref="K22"/>
    </sheetView>
  </sheetViews>
  <sheetFormatPr defaultRowHeight="15" x14ac:dyDescent="0.25"/>
  <sheetData>
    <row r="1" spans="1:5" x14ac:dyDescent="0.25">
      <c r="B1" s="11">
        <v>2030</v>
      </c>
      <c r="C1" s="11"/>
      <c r="D1" s="11"/>
      <c r="E1" s="11"/>
    </row>
    <row r="2" spans="1:5" x14ac:dyDescent="0.25">
      <c r="B2" t="s">
        <v>8</v>
      </c>
      <c r="C2" t="s">
        <v>9</v>
      </c>
      <c r="D2" t="s">
        <v>10</v>
      </c>
      <c r="E2" t="s">
        <v>11</v>
      </c>
    </row>
    <row r="3" spans="1:5" x14ac:dyDescent="0.25">
      <c r="A3">
        <v>1</v>
      </c>
      <c r="B3">
        <v>53.285365191420084</v>
      </c>
      <c r="C3">
        <v>59.199927595257535</v>
      </c>
      <c r="D3">
        <v>81.468911213684535</v>
      </c>
      <c r="E3">
        <v>84.288170875192364</v>
      </c>
    </row>
    <row r="4" spans="1:5" x14ac:dyDescent="0.25">
      <c r="A4">
        <v>2</v>
      </c>
      <c r="B4">
        <v>62.40230357877418</v>
      </c>
      <c r="C4">
        <v>59.132044426162082</v>
      </c>
      <c r="D4">
        <v>9.6462361168243351</v>
      </c>
      <c r="E4">
        <v>24.023035787741691</v>
      </c>
    </row>
    <row r="5" spans="1:5" x14ac:dyDescent="0.25">
      <c r="A5">
        <v>3</v>
      </c>
      <c r="B5">
        <v>74.626849292108602</v>
      </c>
      <c r="C5">
        <v>59.163978797677068</v>
      </c>
      <c r="D5">
        <v>84.74713745693839</v>
      </c>
      <c r="E5">
        <v>87.163775274531773</v>
      </c>
    </row>
    <row r="6" spans="1:5" x14ac:dyDescent="0.25">
      <c r="A6">
        <v>4</v>
      </c>
      <c r="B6">
        <v>64.154457412465931</v>
      </c>
      <c r="C6">
        <v>59.32455922522977</v>
      </c>
      <c r="D6">
        <v>6.3311930803725156</v>
      </c>
      <c r="E6">
        <v>14.206923313083371</v>
      </c>
    </row>
    <row r="7" spans="1:5" x14ac:dyDescent="0.25">
      <c r="A7">
        <v>5</v>
      </c>
      <c r="B7">
        <v>76.30089130451735</v>
      </c>
      <c r="C7">
        <v>59.163164092046898</v>
      </c>
      <c r="D7">
        <v>77.646815711289079</v>
      </c>
      <c r="E7">
        <v>81.199167180031012</v>
      </c>
    </row>
    <row r="8" spans="1:5" x14ac:dyDescent="0.25">
      <c r="A8">
        <v>6</v>
      </c>
      <c r="B8">
        <v>76.552618240165387</v>
      </c>
      <c r="C8">
        <v>59.163095176307039</v>
      </c>
      <c r="D8">
        <v>83.202933904330067</v>
      </c>
      <c r="E8">
        <v>85.856677315799985</v>
      </c>
    </row>
    <row r="9" spans="1:5" x14ac:dyDescent="0.25">
      <c r="A9">
        <v>7</v>
      </c>
      <c r="B9">
        <v>73.738661758906247</v>
      </c>
      <c r="C9">
        <v>59.163197639600888</v>
      </c>
      <c r="D9">
        <v>82.694886288944389</v>
      </c>
      <c r="E9">
        <v>85.451995968625369</v>
      </c>
    </row>
    <row r="10" spans="1:5" x14ac:dyDescent="0.25">
      <c r="A10">
        <v>8</v>
      </c>
      <c r="B10">
        <v>77.839230550211241</v>
      </c>
      <c r="C10">
        <v>59.163137772525836</v>
      </c>
      <c r="D10">
        <v>92.310192675151356</v>
      </c>
      <c r="E10">
        <v>93.524719265704746</v>
      </c>
    </row>
    <row r="11" spans="1:5" x14ac:dyDescent="0.25">
      <c r="A11">
        <v>9</v>
      </c>
      <c r="B11">
        <v>78.117768341050706</v>
      </c>
      <c r="C11">
        <v>59.163354346705589</v>
      </c>
      <c r="D11">
        <v>88.126114740345045</v>
      </c>
      <c r="E11">
        <v>89.962646088946315</v>
      </c>
    </row>
    <row r="12" spans="1:5" x14ac:dyDescent="0.25">
      <c r="A12">
        <v>10</v>
      </c>
      <c r="B12">
        <v>73.968046801089187</v>
      </c>
      <c r="C12">
        <v>59.163247880677773</v>
      </c>
      <c r="D12">
        <v>64.694366295838819</v>
      </c>
      <c r="E12">
        <v>70.204382370856791</v>
      </c>
    </row>
    <row r="13" spans="1:5" x14ac:dyDescent="0.25">
      <c r="A13">
        <v>11</v>
      </c>
      <c r="B13">
        <v>75.680629609130534</v>
      </c>
      <c r="C13">
        <v>59.163603689650834</v>
      </c>
      <c r="D13">
        <v>71.52818513953514</v>
      </c>
      <c r="E13">
        <v>75.985248021774638</v>
      </c>
    </row>
    <row r="14" spans="1:5" x14ac:dyDescent="0.25">
      <c r="A14">
        <v>12</v>
      </c>
      <c r="B14">
        <v>72.73667295685577</v>
      </c>
      <c r="C14">
        <v>59.16371436980328</v>
      </c>
      <c r="D14">
        <v>46.581814690713117</v>
      </c>
      <c r="E14">
        <v>54.841740624916341</v>
      </c>
    </row>
    <row r="15" spans="1:5" x14ac:dyDescent="0.25">
      <c r="A15">
        <v>13</v>
      </c>
      <c r="B15">
        <v>76.788695791893019</v>
      </c>
      <c r="C15">
        <v>59.163361921417334</v>
      </c>
      <c r="D15">
        <v>47.558291980355484</v>
      </c>
      <c r="E15">
        <v>55.740243530422674</v>
      </c>
    </row>
    <row r="16" spans="1:5" x14ac:dyDescent="0.25">
      <c r="A16">
        <v>14</v>
      </c>
      <c r="B16">
        <v>79.066628675974371</v>
      </c>
      <c r="C16">
        <v>59.172502736829458</v>
      </c>
      <c r="D16">
        <v>23.55964815888095</v>
      </c>
      <c r="E16">
        <v>58.337627553929465</v>
      </c>
    </row>
    <row r="17" spans="1:5" x14ac:dyDescent="0.25">
      <c r="A17">
        <v>15</v>
      </c>
      <c r="B17">
        <v>82.143817204301072</v>
      </c>
      <c r="C17">
        <v>68.429099462365585</v>
      </c>
      <c r="D17">
        <v>77.394388593570739</v>
      </c>
      <c r="E17">
        <v>7.7352150537634259</v>
      </c>
    </row>
    <row r="18" spans="1:5" x14ac:dyDescent="0.25">
      <c r="A18">
        <v>16</v>
      </c>
      <c r="B18">
        <v>77.160894065498795</v>
      </c>
      <c r="C18">
        <v>59.164249954809442</v>
      </c>
      <c r="D18">
        <v>81.614815426087901</v>
      </c>
      <c r="E18">
        <v>84.503277297055149</v>
      </c>
    </row>
    <row r="19" spans="1:5" x14ac:dyDescent="0.25">
      <c r="A19">
        <v>17</v>
      </c>
      <c r="B19">
        <v>77.772829233585156</v>
      </c>
      <c r="C19">
        <v>62.462455938343545</v>
      </c>
      <c r="D19">
        <v>40.538561922329869</v>
      </c>
      <c r="E19">
        <v>35.433175643748292</v>
      </c>
    </row>
    <row r="20" spans="1:5" x14ac:dyDescent="0.25">
      <c r="A20">
        <v>18</v>
      </c>
      <c r="B20">
        <v>19.148387096774204</v>
      </c>
      <c r="C20">
        <v>28.785376506977457</v>
      </c>
      <c r="D20">
        <v>65.106989247311816</v>
      </c>
      <c r="E20">
        <v>70.627240143369164</v>
      </c>
    </row>
    <row r="21" spans="1:5" x14ac:dyDescent="0.25">
      <c r="A21">
        <v>19</v>
      </c>
      <c r="B21">
        <v>90.58695124909049</v>
      </c>
      <c r="C21">
        <v>82.232395504891258</v>
      </c>
      <c r="D21">
        <v>71.610679925620516</v>
      </c>
      <c r="E21">
        <v>75.99967661088202</v>
      </c>
    </row>
    <row r="22" spans="1:5" x14ac:dyDescent="0.25">
      <c r="A22">
        <v>20</v>
      </c>
      <c r="B22">
        <v>94.898507863960219</v>
      </c>
      <c r="C22">
        <v>89.776851727382734</v>
      </c>
      <c r="D22">
        <v>87.2845276735315</v>
      </c>
      <c r="E22">
        <v>75.468338840458912</v>
      </c>
    </row>
    <row r="23" spans="1:5" x14ac:dyDescent="0.25">
      <c r="A23">
        <v>21</v>
      </c>
      <c r="B23">
        <v>75.84901710385833</v>
      </c>
      <c r="C23">
        <v>59.162601796219192</v>
      </c>
      <c r="D23">
        <v>25.128762610918308</v>
      </c>
      <c r="E23">
        <v>43.146641062568925</v>
      </c>
    </row>
    <row r="24" spans="1:5" x14ac:dyDescent="0.25">
      <c r="A24">
        <v>22</v>
      </c>
      <c r="B24">
        <v>86.073082861554283</v>
      </c>
      <c r="C24">
        <v>74.82243952650542</v>
      </c>
      <c r="D24">
        <v>53.147257193591074</v>
      </c>
      <c r="E24">
        <v>82.631428044667516</v>
      </c>
    </row>
    <row r="25" spans="1:5" x14ac:dyDescent="0.25">
      <c r="A25">
        <v>23</v>
      </c>
      <c r="B25">
        <v>77.541801886566773</v>
      </c>
      <c r="C25">
        <v>59.165317790021739</v>
      </c>
      <c r="D25">
        <v>35.48356231012729</v>
      </c>
      <c r="E25">
        <v>45.591764809070824</v>
      </c>
    </row>
    <row r="26" spans="1:5" x14ac:dyDescent="0.25">
      <c r="A26">
        <v>24</v>
      </c>
      <c r="B26">
        <v>78.382749813257519</v>
      </c>
      <c r="C26">
        <v>59.1634840124335</v>
      </c>
      <c r="D26">
        <v>72.558040770101911</v>
      </c>
      <c r="E26">
        <v>76.898749427724638</v>
      </c>
    </row>
    <row r="27" spans="1:5" x14ac:dyDescent="0.25">
      <c r="A27">
        <v>25</v>
      </c>
      <c r="B27">
        <v>78.76838067009605</v>
      </c>
      <c r="C27">
        <v>68.81140639216072</v>
      </c>
      <c r="D27">
        <v>66.715066395597233</v>
      </c>
      <c r="E27">
        <v>68.746229060441706</v>
      </c>
    </row>
    <row r="28" spans="1:5" x14ac:dyDescent="0.25">
      <c r="A28">
        <v>26</v>
      </c>
      <c r="B28">
        <v>77.488188976377984</v>
      </c>
      <c r="C28">
        <v>59.183070866141698</v>
      </c>
      <c r="D28">
        <v>19.136378310604456</v>
      </c>
      <c r="E28">
        <v>63.963149964147526</v>
      </c>
    </row>
    <row r="29" spans="1:5" x14ac:dyDescent="0.25">
      <c r="A29">
        <v>27</v>
      </c>
      <c r="B29">
        <v>80.693003637972879</v>
      </c>
      <c r="C29">
        <v>76.073787197672615</v>
      </c>
      <c r="D29">
        <v>63.85292623579155</v>
      </c>
      <c r="E29">
        <v>80.143616790004813</v>
      </c>
    </row>
    <row r="30" spans="1:5" x14ac:dyDescent="0.25">
      <c r="A30" t="s">
        <v>18</v>
      </c>
      <c r="B30">
        <f>MIN(B3:B29)</f>
        <v>19.148387096774204</v>
      </c>
      <c r="C30">
        <f>MIN(C3:C29)</f>
        <v>28.785376506977457</v>
      </c>
      <c r="D30">
        <f>MIN(D3:D29)</f>
        <v>6.3311930803725156</v>
      </c>
      <c r="E30">
        <f>MIN(E3:E29)</f>
        <v>7.7352150537634259</v>
      </c>
    </row>
    <row r="31" spans="1:5" x14ac:dyDescent="0.25">
      <c r="A31" t="s">
        <v>17</v>
      </c>
      <c r="B31">
        <f>MAX(B3:B29)</f>
        <v>94.898507863960219</v>
      </c>
      <c r="C31">
        <f>MAX(C3:C29)</f>
        <v>89.776851727382734</v>
      </c>
      <c r="D31">
        <f>MAX(D3:D29)</f>
        <v>92.310192675151356</v>
      </c>
      <c r="E31">
        <f>MAX(E3:E29)</f>
        <v>93.524719265704746</v>
      </c>
    </row>
  </sheetData>
  <mergeCells count="1">
    <mergeCell ref="B1:E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0" workbookViewId="0">
      <selection activeCell="B30" sqref="B30"/>
    </sheetView>
  </sheetViews>
  <sheetFormatPr defaultRowHeight="15" x14ac:dyDescent="0.25"/>
  <sheetData>
    <row r="1" spans="1:5" x14ac:dyDescent="0.25">
      <c r="B1">
        <v>2019</v>
      </c>
    </row>
    <row r="2" spans="1:5" x14ac:dyDescent="0.25">
      <c r="B2" t="s">
        <v>8</v>
      </c>
      <c r="C2" t="s">
        <v>9</v>
      </c>
      <c r="D2" t="s">
        <v>10</v>
      </c>
      <c r="E2" t="s">
        <v>11</v>
      </c>
    </row>
    <row r="3" spans="1:5" x14ac:dyDescent="0.25">
      <c r="A3">
        <v>1</v>
      </c>
      <c r="B3">
        <v>53.289890487826987</v>
      </c>
      <c r="C3">
        <v>59.199927595257535</v>
      </c>
      <c r="D3">
        <v>81.468911213684535</v>
      </c>
      <c r="E3">
        <v>84.292696171599275</v>
      </c>
    </row>
    <row r="4" spans="1:5" x14ac:dyDescent="0.25">
      <c r="A4">
        <v>2</v>
      </c>
      <c r="B4">
        <v>72.213898217514853</v>
      </c>
      <c r="C4">
        <v>59.155257039524663</v>
      </c>
      <c r="D4">
        <v>29.173340222164818</v>
      </c>
      <c r="E4">
        <v>40.501162490312538</v>
      </c>
    </row>
    <row r="5" spans="1:5" x14ac:dyDescent="0.25">
      <c r="A5">
        <v>3</v>
      </c>
      <c r="B5">
        <v>75.729705132088355</v>
      </c>
      <c r="C5">
        <v>59.162782418459464</v>
      </c>
      <c r="D5">
        <v>86.316799618728794</v>
      </c>
      <c r="E5">
        <v>88.484418267139617</v>
      </c>
    </row>
    <row r="6" spans="1:5" x14ac:dyDescent="0.25">
      <c r="A6">
        <v>4</v>
      </c>
      <c r="B6">
        <v>81.987370907622719</v>
      </c>
      <c r="C6">
        <v>73.236851075665911</v>
      </c>
      <c r="D6">
        <v>30.029278561892113</v>
      </c>
      <c r="E6">
        <v>41.022321117310504</v>
      </c>
    </row>
    <row r="7" spans="1:5" x14ac:dyDescent="0.25">
      <c r="A7">
        <v>5</v>
      </c>
      <c r="B7">
        <v>76.500678234709497</v>
      </c>
      <c r="C7">
        <v>59.162548013645264</v>
      </c>
      <c r="D7">
        <v>70.437192779822183</v>
      </c>
      <c r="E7">
        <v>75.133128743721286</v>
      </c>
    </row>
    <row r="8" spans="1:5" x14ac:dyDescent="0.25">
      <c r="A8">
        <v>6</v>
      </c>
      <c r="B8">
        <v>76.548625857500411</v>
      </c>
      <c r="C8">
        <v>59.16286235320753</v>
      </c>
      <c r="D8">
        <v>78.118134642098738</v>
      </c>
      <c r="E8">
        <v>81.559839912857754</v>
      </c>
    </row>
    <row r="9" spans="1:5" x14ac:dyDescent="0.25">
      <c r="A9">
        <v>7</v>
      </c>
      <c r="B9">
        <v>73.754758060932801</v>
      </c>
      <c r="C9">
        <v>59.162581275826817</v>
      </c>
      <c r="D9">
        <v>74.407482559947866</v>
      </c>
      <c r="E9">
        <v>78.466164077195387</v>
      </c>
    </row>
    <row r="10" spans="1:5" x14ac:dyDescent="0.25">
      <c r="A10">
        <v>8</v>
      </c>
      <c r="B10">
        <v>78.048867627251241</v>
      </c>
      <c r="C10">
        <v>59.162948063408578</v>
      </c>
      <c r="D10">
        <v>91.94459430008682</v>
      </c>
      <c r="E10">
        <v>93.216719840609159</v>
      </c>
    </row>
    <row r="11" spans="1:5" x14ac:dyDescent="0.25">
      <c r="A11">
        <v>9</v>
      </c>
      <c r="B11">
        <v>78.118044487691833</v>
      </c>
      <c r="C11">
        <v>59.163814971930293</v>
      </c>
      <c r="D11">
        <v>86.435630279919579</v>
      </c>
      <c r="E11">
        <v>88.536751437968903</v>
      </c>
    </row>
    <row r="12" spans="1:5" x14ac:dyDescent="0.25">
      <c r="A12">
        <v>10</v>
      </c>
      <c r="B12">
        <v>71.817077672850871</v>
      </c>
      <c r="C12">
        <v>59.163482815943937</v>
      </c>
      <c r="D12">
        <v>51.889558061859532</v>
      </c>
      <c r="E12">
        <v>59.351455615045687</v>
      </c>
    </row>
    <row r="13" spans="1:5" x14ac:dyDescent="0.25">
      <c r="A13">
        <v>11</v>
      </c>
      <c r="B13">
        <v>75.688186676759599</v>
      </c>
      <c r="C13">
        <v>59.162848253998945</v>
      </c>
      <c r="D13">
        <v>72.451729626855865</v>
      </c>
      <c r="E13">
        <v>76.761771313990295</v>
      </c>
    </row>
    <row r="14" spans="1:5" x14ac:dyDescent="0.25">
      <c r="A14">
        <v>12</v>
      </c>
      <c r="B14">
        <v>72.755622947466065</v>
      </c>
      <c r="C14">
        <v>59.164041869740323</v>
      </c>
      <c r="D14">
        <v>46.451331814412683</v>
      </c>
      <c r="E14">
        <v>54.729241200749009</v>
      </c>
    </row>
    <row r="15" spans="1:5" x14ac:dyDescent="0.25">
      <c r="A15">
        <v>13</v>
      </c>
      <c r="B15">
        <v>77.183026863825688</v>
      </c>
      <c r="C15">
        <v>59.162938105891143</v>
      </c>
      <c r="D15">
        <v>54.859178625343297</v>
      </c>
      <c r="E15">
        <v>61.927529510194447</v>
      </c>
    </row>
    <row r="16" spans="1:5" x14ac:dyDescent="0.25">
      <c r="A16">
        <v>14</v>
      </c>
      <c r="B16">
        <v>82.075012800819238</v>
      </c>
      <c r="C16">
        <v>65.016641065028182</v>
      </c>
      <c r="D16">
        <v>34.172145650008559</v>
      </c>
      <c r="E16">
        <v>63.944291067315255</v>
      </c>
    </row>
    <row r="17" spans="1:5" x14ac:dyDescent="0.25">
      <c r="A17">
        <v>15</v>
      </c>
      <c r="B17">
        <v>85.559907834101367</v>
      </c>
      <c r="C17">
        <v>74.71198156682027</v>
      </c>
      <c r="D17">
        <v>56.890758916338349</v>
      </c>
      <c r="E17">
        <v>47.106285756172056</v>
      </c>
    </row>
    <row r="18" spans="1:5" x14ac:dyDescent="0.25">
      <c r="A18">
        <v>16</v>
      </c>
      <c r="B18">
        <v>77.425275804732195</v>
      </c>
      <c r="C18">
        <v>59.163800879713769</v>
      </c>
      <c r="D18">
        <v>82.924795120223479</v>
      </c>
      <c r="E18">
        <v>85.616453891799765</v>
      </c>
    </row>
    <row r="19" spans="1:5" x14ac:dyDescent="0.25">
      <c r="A19">
        <v>17</v>
      </c>
      <c r="B19">
        <v>80.448560255481354</v>
      </c>
      <c r="C19">
        <v>67.051560103222627</v>
      </c>
      <c r="D19">
        <v>34.086485263593204</v>
      </c>
      <c r="E19">
        <v>44.18316168029348</v>
      </c>
    </row>
    <row r="20" spans="1:5" x14ac:dyDescent="0.25">
      <c r="A20">
        <v>18</v>
      </c>
      <c r="B20">
        <v>24.173428326406775</v>
      </c>
      <c r="C20">
        <v>14.314783416971247</v>
      </c>
      <c r="D20">
        <v>67.211722409129905</v>
      </c>
      <c r="E20">
        <v>72.399564615080138</v>
      </c>
    </row>
    <row r="21" spans="1:5" x14ac:dyDescent="0.25">
      <c r="A21">
        <v>19</v>
      </c>
      <c r="B21">
        <v>88.804955570537302</v>
      </c>
      <c r="C21">
        <v>78.785365321004193</v>
      </c>
      <c r="D21">
        <v>69.818312344993757</v>
      </c>
      <c r="E21">
        <v>74.474451809221108</v>
      </c>
    </row>
    <row r="22" spans="1:5" x14ac:dyDescent="0.25">
      <c r="A22">
        <v>20</v>
      </c>
      <c r="B22">
        <v>94.467476769120807</v>
      </c>
      <c r="C22">
        <v>89.586847748391747</v>
      </c>
      <c r="D22">
        <v>77.075044621454907</v>
      </c>
      <c r="E22">
        <v>91.826687789952871</v>
      </c>
    </row>
    <row r="23" spans="1:5" x14ac:dyDescent="0.25">
      <c r="A23">
        <v>21</v>
      </c>
      <c r="B23">
        <v>75.730154946364721</v>
      </c>
      <c r="C23">
        <v>59.164719904648329</v>
      </c>
      <c r="D23">
        <v>11.933559042142328</v>
      </c>
      <c r="E23">
        <v>4.6469606674611903</v>
      </c>
    </row>
    <row r="24" spans="1:5" x14ac:dyDescent="0.25">
      <c r="A24">
        <v>22</v>
      </c>
      <c r="B24">
        <v>86.953319215541882</v>
      </c>
      <c r="C24">
        <v>75.941441856182763</v>
      </c>
      <c r="D24">
        <v>52.612614274535574</v>
      </c>
      <c r="E24">
        <v>89.294319458220713</v>
      </c>
    </row>
    <row r="25" spans="1:5" x14ac:dyDescent="0.25">
      <c r="A25">
        <v>23</v>
      </c>
      <c r="B25">
        <v>77.449443348365278</v>
      </c>
      <c r="C25">
        <v>59.164494081172457</v>
      </c>
      <c r="D25">
        <v>41.675327649379881</v>
      </c>
      <c r="E25">
        <v>50.892668404735005</v>
      </c>
    </row>
    <row r="26" spans="1:5" x14ac:dyDescent="0.25">
      <c r="A26">
        <v>24</v>
      </c>
      <c r="B26">
        <v>78.418105558384966</v>
      </c>
      <c r="C26">
        <v>59.163597015325415</v>
      </c>
      <c r="D26">
        <v>73.550162876099861</v>
      </c>
      <c r="E26">
        <v>77.732177799472623</v>
      </c>
    </row>
    <row r="27" spans="1:5" x14ac:dyDescent="0.25">
      <c r="A27">
        <v>25</v>
      </c>
      <c r="B27">
        <v>83.44092673307992</v>
      </c>
      <c r="C27">
        <v>80.087892392979185</v>
      </c>
      <c r="D27">
        <v>68.21371086052514</v>
      </c>
      <c r="E27">
        <v>70.137995242455986</v>
      </c>
    </row>
    <row r="28" spans="1:5" x14ac:dyDescent="0.25">
      <c r="A28">
        <v>26</v>
      </c>
      <c r="B28">
        <v>76.649113082039932</v>
      </c>
      <c r="C28">
        <v>59.157889874353287</v>
      </c>
      <c r="D28">
        <v>6.8811903681339803</v>
      </c>
      <c r="E28">
        <v>59.234756517430419</v>
      </c>
    </row>
    <row r="29" spans="1:5" x14ac:dyDescent="0.25">
      <c r="A29">
        <v>27</v>
      </c>
      <c r="B29">
        <v>81.422442945997417</v>
      </c>
      <c r="C29">
        <v>69.920021266673217</v>
      </c>
      <c r="D29">
        <v>85.001647228642227</v>
      </c>
      <c r="E29">
        <v>62.143651673904543</v>
      </c>
    </row>
    <row r="30" spans="1:5" x14ac:dyDescent="0.25">
      <c r="A30" t="s">
        <v>18</v>
      </c>
      <c r="B30">
        <f>MIN(B3:B29)</f>
        <v>24.173428326406775</v>
      </c>
      <c r="C30">
        <f>MIN(C3:C29)</f>
        <v>14.314783416971247</v>
      </c>
      <c r="D30">
        <f>MIN(D3:D29)</f>
        <v>6.8811903681339803</v>
      </c>
      <c r="E30">
        <f>MIN(E3:E29)</f>
        <v>4.6469606674611903</v>
      </c>
    </row>
    <row r="31" spans="1:5" x14ac:dyDescent="0.25">
      <c r="A31" t="s">
        <v>19</v>
      </c>
      <c r="B31">
        <f>MAX(B3:B29)</f>
        <v>94.467476769120807</v>
      </c>
      <c r="C31">
        <f>MAX(C3:C29)</f>
        <v>89.586847748391747</v>
      </c>
      <c r="D31">
        <f>MAX(D3:D29)</f>
        <v>91.94459430008682</v>
      </c>
      <c r="E31">
        <f>MAX(E3:E29)</f>
        <v>93.216719840609159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2019_</vt:lpstr>
      <vt:lpstr>2030</vt:lpstr>
      <vt:lpstr>2040</vt:lpstr>
      <vt:lpstr>2050</vt:lpstr>
      <vt:lpstr>Effectiveness of BMPs for Sub-W</vt:lpstr>
      <vt:lpstr>E_of BMPs for entire watershed</vt:lpstr>
      <vt:lpstr>2019(%)</vt:lpstr>
      <vt:lpstr>2030(%)</vt:lpstr>
      <vt:lpstr>2040(%)</vt:lpstr>
      <vt:lpstr>2050(%)</vt:lpstr>
      <vt:lpstr>Tablur of sediment yield (Fig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Peace</dc:creator>
  <cp:lastModifiedBy>Motuma Regasa </cp:lastModifiedBy>
  <dcterms:created xsi:type="dcterms:W3CDTF">2022-08-25T07:59:09Z</dcterms:created>
  <dcterms:modified xsi:type="dcterms:W3CDTF">2022-11-08T17:42:10Z</dcterms:modified>
</cp:coreProperties>
</file>